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ld\Jelena\JAVNA OBJAVA TROŠENJA NOVCA\objavljeno\"/>
    </mc:Choice>
  </mc:AlternateContent>
  <bookViews>
    <workbookView xWindow="0" yWindow="0" windowWidth="28800" windowHeight="114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5" i="1" l="1"/>
  <c r="A86" i="1"/>
  <c r="A83" i="1"/>
  <c r="E46" i="1"/>
  <c r="E57" i="1" s="1"/>
  <c r="E40" i="1"/>
  <c r="E14" i="1"/>
  <c r="E72" i="1" l="1"/>
  <c r="E70" i="1" l="1"/>
  <c r="E16" i="1"/>
  <c r="E20" i="1"/>
  <c r="E28" i="1"/>
  <c r="E65" i="1"/>
  <c r="E61" i="1"/>
  <c r="E44" i="1"/>
  <c r="E32" i="1"/>
  <c r="A93" i="1" l="1"/>
  <c r="E18" i="1"/>
  <c r="E21" i="1" s="1"/>
  <c r="E74" i="1" l="1"/>
  <c r="E30" i="1" l="1"/>
  <c r="E66" i="1" s="1"/>
  <c r="E75" i="1" s="1"/>
  <c r="B95" i="1" l="1"/>
</calcChain>
</file>

<file path=xl/sharedStrings.xml><?xml version="1.0" encoding="utf-8"?>
<sst xmlns="http://schemas.openxmlformats.org/spreadsheetml/2006/main" count="286" uniqueCount="131">
  <si>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</si>
  <si>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</si>
  <si>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</si>
  <si>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</si>
  <si>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</si>
  <si>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</si>
  <si>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</si>
  <si>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</si>
  <si>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</si>
  <si>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</si>
  <si>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</si>
  <si>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</si>
  <si>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</si>
  <si>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</si>
  <si>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</si>
  <si>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</si>
  <si>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</si>
  <si>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</si>
  <si>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</si>
  <si>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RASHODI ZA MATERIJAL</t>
  </si>
  <si>
    <t>HT D.D.</t>
  </si>
  <si>
    <t>Usluga telefona i interneta</t>
  </si>
  <si>
    <t>Fina</t>
  </si>
  <si>
    <t>A1</t>
  </si>
  <si>
    <t>-</t>
  </si>
  <si>
    <t>USLUGE INTERNETA TELEFONA I POŠTE</t>
  </si>
  <si>
    <t>HRT</t>
  </si>
  <si>
    <t>usluge promidžbe i informiranja</t>
  </si>
  <si>
    <t>USLUGE PROMIDŽBE I INFORMIRANJA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</si>
  <si>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</si>
  <si>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</si>
  <si>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</si>
  <si>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</si>
  <si>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</si>
  <si>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</si>
  <si>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</si>
  <si>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</si>
  <si>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</si>
  <si>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KOMUNALNE USLUGE</t>
  </si>
  <si>
    <t>zakupnina prostora</t>
  </si>
  <si>
    <t>Grad Trogir</t>
  </si>
  <si>
    <t>Odvjetničko društvo Matulić, Bilić I Vrsalović</t>
  </si>
  <si>
    <t xml:space="preserve"> </t>
  </si>
  <si>
    <t>In rebus d.o.o.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</si>
  <si>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</si>
  <si>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</si>
  <si>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</si>
  <si>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</si>
  <si>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</si>
  <si>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</si>
  <si>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</si>
  <si>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</si>
  <si>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</si>
  <si>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</si>
  <si>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</si>
  <si>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</si>
  <si>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</si>
  <si>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</si>
  <si>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</si>
  <si>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</si>
  <si>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</si>
  <si>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</si>
  <si>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</si>
  <si>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</si>
  <si>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</si>
  <si>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</si>
  <si>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</si>
  <si>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</si>
  <si>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</si>
  <si>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</si>
  <si>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</si>
  <si>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USLUGE TEKUĆEG ODRŽAVANJA</t>
  </si>
  <si>
    <t>Usluga tekućeg održavanja</t>
  </si>
  <si>
    <t xml:space="preserve">AP-SPLIT </t>
  </si>
  <si>
    <t>Usluge prijevoza</t>
  </si>
  <si>
    <t>3241- naknade osobama izvan radnog odnosa</t>
  </si>
  <si>
    <t>Bendić papir d.o.o.</t>
  </si>
  <si>
    <t>Uredski materijal</t>
  </si>
  <si>
    <t>GRAFIČKE USLUGE</t>
  </si>
  <si>
    <t>3291- naknade članovima vijeća</t>
  </si>
  <si>
    <t>intelektualne i osobne usluge ( ugovor o djelu, bruto iznos s doprinosima na bruto</t>
  </si>
  <si>
    <t>38644175459</t>
  </si>
  <si>
    <t>Reprezentacija</t>
  </si>
  <si>
    <t>Odanost d.o.o.</t>
  </si>
  <si>
    <t>A4</t>
  </si>
  <si>
    <t>Kaštel Gomilica</t>
  </si>
  <si>
    <t>Petra er Pinea j.d.o.o.</t>
  </si>
  <si>
    <t>Stari Grad</t>
  </si>
  <si>
    <t>Upravitelj d.o.o.</t>
  </si>
  <si>
    <t>Elektrotehnička škola split</t>
  </si>
  <si>
    <t>MATERIJALI I SIROVINE</t>
  </si>
  <si>
    <t>ANĐELA BODROŽIĆ</t>
  </si>
  <si>
    <t>SUNČICA BANDIĆ</t>
  </si>
  <si>
    <t>KORANA BILAN</t>
  </si>
  <si>
    <t>MONICA DINONI</t>
  </si>
  <si>
    <t>NIKOLAJ DRONGOVSKIJ</t>
  </si>
  <si>
    <t>IVANA OREB</t>
  </si>
  <si>
    <t>TANJA PUHARIĆ</t>
  </si>
  <si>
    <t>ANKICA RADALJ</t>
  </si>
  <si>
    <t>PETRA STUPALO</t>
  </si>
  <si>
    <t>69990662180</t>
  </si>
  <si>
    <t>A442 vl. Davor Jelavić Šako</t>
  </si>
  <si>
    <t>Grafičke usluge</t>
  </si>
  <si>
    <t>Studentski centar Split d.o.o.</t>
  </si>
  <si>
    <t>Studio 9 vl. Dragan Radoš</t>
  </si>
  <si>
    <t>Obrt Antonela vl.</t>
  </si>
  <si>
    <t>Naknada troškova smještaja vanjskim suradnicima</t>
  </si>
  <si>
    <t>Usluge čišćenja</t>
  </si>
  <si>
    <t>GOOGLE COMMERCE LTD</t>
  </si>
  <si>
    <t>HP D.D.</t>
  </si>
  <si>
    <t>Usluga pošte</t>
  </si>
  <si>
    <t>Naknada troškova prijevoza vanjskim suradnicima (bruto iznos)</t>
  </si>
  <si>
    <t>68943537413</t>
  </si>
  <si>
    <t>Isplata Sredstava Za Razdoblje: 01.01.2025 Do 31.01.2025</t>
  </si>
  <si>
    <t>Grad Vis</t>
  </si>
  <si>
    <t>Jedinstveni obrt vl. Zvonimir Jurun</t>
  </si>
  <si>
    <t>Sheet Music Plus</t>
  </si>
  <si>
    <t>Literatura</t>
  </si>
  <si>
    <t xml:space="preserve">JV Music </t>
  </si>
  <si>
    <t>Rege-commerce d.o.o.</t>
  </si>
  <si>
    <t>SINGH PROPCO I</t>
  </si>
  <si>
    <t>Welcome</t>
  </si>
  <si>
    <t>Spak-Trgovina d.o.o.</t>
  </si>
  <si>
    <t>UDILJAK</t>
  </si>
  <si>
    <t>CHARLOT d.o.o.</t>
  </si>
  <si>
    <t>61981102313</t>
  </si>
  <si>
    <t>06192219703</t>
  </si>
  <si>
    <t>Vis</t>
  </si>
  <si>
    <t>Hrvatska zajednica rač. i financijski djelatnika</t>
  </si>
  <si>
    <t>75508100288</t>
  </si>
  <si>
    <t>INFORMACIJA O TROŠENJU SREDSTAVA ZA SIJEČANJ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</si>
</sst>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4" borderId="3" xfId="0" applyFill="1" applyBorder="1" applyAlignment="1">
      <alignment wrapText="1"/>
    </xf>
    <xf numFmtId="0" fontId="0" fillId="0" borderId="6" xfId="0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9" fillId="0" borderId="3" xfId="0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3" xfId="0" applyFont="1" applyBorder="1" applyAlignment="1"/>
    <xf numFmtId="0" fontId="0" fillId="0" borderId="4" xfId="0" applyFill="1" applyBorder="1"/>
    <xf numFmtId="0" fontId="9" fillId="0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/>
    </xf>
    <xf numFmtId="4" fontId="10" fillId="5" borderId="6" xfId="0" applyNumberFormat="1" applyFont="1" applyFill="1" applyBorder="1" applyAlignment="1"/>
    <xf numFmtId="0" fontId="10" fillId="5" borderId="6" xfId="0" applyFont="1" applyFill="1" applyBorder="1" applyAlignment="1"/>
    <xf numFmtId="0" fontId="10" fillId="5" borderId="4" xfId="0" applyFont="1" applyFill="1" applyBorder="1" applyAlignment="1"/>
    <xf numFmtId="0" fontId="0" fillId="8" borderId="3" xfId="0" applyFill="1" applyBorder="1" applyAlignment="1">
      <alignment horizontal="center"/>
    </xf>
    <xf numFmtId="4" fontId="0" fillId="8" borderId="3" xfId="0" applyNumberFormat="1" applyFill="1" applyBorder="1" applyAlignment="1"/>
    <xf numFmtId="0" fontId="0" fillId="0" borderId="3" xfId="0" applyFill="1" applyBorder="1" applyAlignment="1">
      <alignment horizontal="right"/>
    </xf>
    <xf numFmtId="0" fontId="0" fillId="7" borderId="3" xfId="0" applyFill="1" applyBorder="1" applyAlignment="1">
      <alignment horizontal="center"/>
    </xf>
    <xf numFmtId="4" fontId="0" fillId="7" borderId="4" xfId="0" applyNumberFormat="1" applyFill="1" applyBorder="1"/>
    <xf numFmtId="0" fontId="0" fillId="7" borderId="4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9" borderId="0" xfId="0" applyFill="1"/>
    <xf numFmtId="0" fontId="7" fillId="0" borderId="0" xfId="0" applyFont="1" applyFill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49" fontId="0" fillId="0" borderId="3" xfId="0" applyNumberForma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6" xfId="0" applyFill="1" applyBorder="1" applyAlignment="1"/>
    <xf numFmtId="0" fontId="5" fillId="0" borderId="3" xfId="0" applyFont="1" applyFill="1" applyBorder="1" applyAlignment="1"/>
    <xf numFmtId="0" fontId="0" fillId="0" borderId="0" xfId="0" applyAlignment="1">
      <alignment vertical="center"/>
    </xf>
    <xf numFmtId="0" fontId="0" fillId="0" borderId="6" xfId="0" applyBorder="1" applyAlignme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115"/>
  <sheetViews>
    <sheetView tabSelected="1" topLeftCell="A71" workbookViewId="0">
      <selection activeCell="A82" sqref="A82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45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77" ht="122.25" customHeight="1" x14ac:dyDescent="0.25">
      <c r="A2" s="1" t="s">
        <v>0</v>
      </c>
      <c r="B2" s="2"/>
      <c r="E2" s="4"/>
    </row>
    <row r="3" spans="1:77" ht="23.25" x14ac:dyDescent="0.35">
      <c r="A3" s="5" t="s">
        <v>1</v>
      </c>
      <c r="B3" s="6"/>
      <c r="C3" s="119"/>
      <c r="D3" s="7"/>
      <c r="E3" s="8"/>
      <c r="F3" s="9"/>
      <c r="G3" s="9"/>
    </row>
    <row r="4" spans="1:77" x14ac:dyDescent="0.25">
      <c r="B4" s="2"/>
      <c r="E4" s="4"/>
    </row>
    <row r="5" spans="1:77" x14ac:dyDescent="0.25">
      <c r="A5" s="10" t="s">
        <v>113</v>
      </c>
      <c r="B5" s="2"/>
      <c r="E5" s="4"/>
    </row>
    <row r="6" spans="1:77" ht="15.75" thickBot="1" x14ac:dyDescent="0.3">
      <c r="A6" s="11"/>
      <c r="B6" s="2"/>
      <c r="C6" s="120"/>
      <c r="D6" s="1"/>
      <c r="E6" s="4"/>
    </row>
    <row r="7" spans="1:77" ht="48" thickTop="1" x14ac:dyDescent="0.25">
      <c r="A7" s="12" t="s">
        <v>2</v>
      </c>
      <c r="B7" s="13" t="s">
        <v>3</v>
      </c>
      <c r="C7" s="121" t="s">
        <v>4</v>
      </c>
      <c r="D7" s="14" t="s">
        <v>5</v>
      </c>
      <c r="E7" s="15" t="s">
        <v>6</v>
      </c>
      <c r="F7" s="12" t="s">
        <v>7</v>
      </c>
      <c r="G7" s="16" t="s">
        <v>8</v>
      </c>
    </row>
    <row r="8" spans="1:77" s="57" customFormat="1" ht="15.75" x14ac:dyDescent="0.25">
      <c r="A8" s="58" t="s">
        <v>76</v>
      </c>
      <c r="B8" s="64" t="s">
        <v>81</v>
      </c>
      <c r="C8" s="122" t="s">
        <v>12</v>
      </c>
      <c r="D8" s="20" t="s">
        <v>9</v>
      </c>
      <c r="E8" s="59">
        <v>616.38</v>
      </c>
      <c r="F8" s="60">
        <v>3221</v>
      </c>
      <c r="G8" s="58" t="s">
        <v>77</v>
      </c>
    </row>
    <row r="9" spans="1:77" s="57" customFormat="1" ht="15.75" x14ac:dyDescent="0.25">
      <c r="A9" s="58" t="s">
        <v>124</v>
      </c>
      <c r="B9" s="64" t="s">
        <v>125</v>
      </c>
      <c r="C9" s="122" t="s">
        <v>12</v>
      </c>
      <c r="D9" s="85" t="s">
        <v>9</v>
      </c>
      <c r="E9" s="59">
        <v>21.81</v>
      </c>
      <c r="F9" s="60">
        <v>3221</v>
      </c>
      <c r="G9" s="58" t="s">
        <v>77</v>
      </c>
    </row>
    <row r="10" spans="1:77" x14ac:dyDescent="0.25">
      <c r="A10" s="17" t="s">
        <v>116</v>
      </c>
      <c r="B10" s="129" t="s">
        <v>24</v>
      </c>
      <c r="C10" s="28" t="s">
        <v>24</v>
      </c>
      <c r="D10" s="19" t="s">
        <v>9</v>
      </c>
      <c r="E10" s="21">
        <v>29.3</v>
      </c>
      <c r="F10" s="17">
        <v>3221</v>
      </c>
      <c r="G10" s="17" t="s">
        <v>117</v>
      </c>
      <c r="H10" s="57"/>
      <c r="I10" s="57"/>
    </row>
    <row r="11" spans="1:77" x14ac:dyDescent="0.25">
      <c r="A11" s="17" t="s">
        <v>118</v>
      </c>
      <c r="B11" s="130" t="s">
        <v>24</v>
      </c>
      <c r="C11" s="85" t="s">
        <v>24</v>
      </c>
      <c r="D11" s="19" t="s">
        <v>9</v>
      </c>
      <c r="E11" s="25">
        <v>14.74</v>
      </c>
      <c r="F11" s="17">
        <v>3221</v>
      </c>
      <c r="G11" s="17" t="s">
        <v>117</v>
      </c>
      <c r="H11" s="57"/>
      <c r="I11" s="57"/>
      <c r="K11" t="s">
        <v>42</v>
      </c>
    </row>
    <row r="12" spans="1:77" ht="15.75" x14ac:dyDescent="0.25">
      <c r="A12" s="17" t="s">
        <v>84</v>
      </c>
      <c r="B12" s="70">
        <v>23164877659</v>
      </c>
      <c r="C12" s="18" t="s">
        <v>85</v>
      </c>
      <c r="D12" s="19" t="s">
        <v>9</v>
      </c>
      <c r="E12" s="25">
        <v>634.13</v>
      </c>
      <c r="F12" s="26">
        <v>3221</v>
      </c>
      <c r="G12" s="58" t="s">
        <v>77</v>
      </c>
      <c r="H12" s="57"/>
      <c r="I12" s="57"/>
    </row>
    <row r="13" spans="1:77" s="86" customFormat="1" ht="15.75" x14ac:dyDescent="0.25">
      <c r="A13" s="72" t="s">
        <v>128</v>
      </c>
      <c r="B13" s="64" t="s">
        <v>129</v>
      </c>
      <c r="C13" s="123" t="s">
        <v>10</v>
      </c>
      <c r="D13" s="28" t="s">
        <v>9</v>
      </c>
      <c r="E13" s="66">
        <v>160</v>
      </c>
      <c r="F13" s="17">
        <v>3221</v>
      </c>
      <c r="G13" s="17" t="s">
        <v>117</v>
      </c>
      <c r="H13" s="57" t="s">
        <v>42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</row>
    <row r="14" spans="1:77" x14ac:dyDescent="0.25">
      <c r="A14" s="92" t="s">
        <v>13</v>
      </c>
      <c r="B14" s="93"/>
      <c r="C14" s="93"/>
      <c r="D14" s="94"/>
      <c r="E14" s="27">
        <f>SUM(E8:E13)</f>
        <v>1476.36</v>
      </c>
      <c r="F14" s="91"/>
      <c r="G14" s="91"/>
      <c r="H14" s="57"/>
      <c r="I14" s="57"/>
    </row>
    <row r="15" spans="1:77" ht="14.25" customHeight="1" x14ac:dyDescent="0.25">
      <c r="A15" s="17" t="s">
        <v>11</v>
      </c>
      <c r="B15" s="70">
        <v>31869636818</v>
      </c>
      <c r="C15" s="18" t="s">
        <v>12</v>
      </c>
      <c r="D15" s="19" t="s">
        <v>9</v>
      </c>
      <c r="E15" s="25">
        <v>38.36</v>
      </c>
      <c r="F15" s="26">
        <v>3222</v>
      </c>
      <c r="G15" s="17" t="s">
        <v>82</v>
      </c>
      <c r="H15" s="57"/>
      <c r="I15" s="57"/>
      <c r="K15" t="s">
        <v>42</v>
      </c>
    </row>
    <row r="16" spans="1:77" x14ac:dyDescent="0.25">
      <c r="A16" s="92" t="s">
        <v>90</v>
      </c>
      <c r="B16" s="93"/>
      <c r="C16" s="93"/>
      <c r="D16" s="94"/>
      <c r="E16" s="27">
        <f>SUM(E15:E15)</f>
        <v>38.36</v>
      </c>
      <c r="F16" s="91"/>
      <c r="G16" s="91"/>
      <c r="H16" s="57"/>
      <c r="I16" s="57"/>
    </row>
    <row r="17" spans="1:9" ht="14.25" customHeight="1" x14ac:dyDescent="0.25">
      <c r="A17" s="17" t="s">
        <v>14</v>
      </c>
      <c r="B17" s="24">
        <v>43965974818</v>
      </c>
      <c r="C17" s="124" t="s">
        <v>10</v>
      </c>
      <c r="D17" s="19" t="s">
        <v>9</v>
      </c>
      <c r="E17" s="21">
        <v>1612.44</v>
      </c>
      <c r="F17" s="17">
        <v>3223</v>
      </c>
      <c r="G17" s="17" t="s">
        <v>15</v>
      </c>
      <c r="H17" s="57"/>
      <c r="I17" s="57"/>
    </row>
    <row r="18" spans="1:9" x14ac:dyDescent="0.25">
      <c r="A18" s="92" t="s">
        <v>16</v>
      </c>
      <c r="B18" s="93"/>
      <c r="C18" s="93"/>
      <c r="D18" s="94"/>
      <c r="E18" s="27">
        <f>E17</f>
        <v>1612.44</v>
      </c>
      <c r="F18" s="91"/>
      <c r="G18" s="91"/>
      <c r="H18" s="57"/>
      <c r="I18" s="57" t="s">
        <v>42</v>
      </c>
    </row>
    <row r="19" spans="1:9" x14ac:dyDescent="0.25">
      <c r="A19" s="65" t="s">
        <v>122</v>
      </c>
      <c r="B19" s="28">
        <v>82443748182</v>
      </c>
      <c r="C19" s="125" t="s">
        <v>10</v>
      </c>
      <c r="D19" s="23" t="s">
        <v>9</v>
      </c>
      <c r="E19" s="25">
        <v>1114</v>
      </c>
      <c r="F19" s="29">
        <v>3224</v>
      </c>
      <c r="G19" s="30" t="s">
        <v>17</v>
      </c>
      <c r="H19" s="57"/>
      <c r="I19" s="57"/>
    </row>
    <row r="20" spans="1:9" x14ac:dyDescent="0.25">
      <c r="A20" s="92" t="s">
        <v>18</v>
      </c>
      <c r="B20" s="93"/>
      <c r="C20" s="93"/>
      <c r="D20" s="94"/>
      <c r="E20" s="27">
        <f>SUM(E19:E19)</f>
        <v>1114</v>
      </c>
      <c r="F20" s="89"/>
      <c r="G20" s="90"/>
      <c r="H20" s="57"/>
      <c r="I20" s="57"/>
    </row>
    <row r="21" spans="1:9" x14ac:dyDescent="0.25">
      <c r="A21" s="97" t="s">
        <v>19</v>
      </c>
      <c r="B21" s="98"/>
      <c r="C21" s="98"/>
      <c r="D21" s="73"/>
      <c r="E21" s="74">
        <f>E18+E16+E20+E14</f>
        <v>4241.16</v>
      </c>
      <c r="F21" s="75"/>
      <c r="G21" s="76"/>
    </row>
    <row r="22" spans="1:9" x14ac:dyDescent="0.25">
      <c r="A22" s="17" t="s">
        <v>20</v>
      </c>
      <c r="B22" s="69">
        <v>81793146560</v>
      </c>
      <c r="C22" s="124" t="s">
        <v>10</v>
      </c>
      <c r="D22" s="19" t="s">
        <v>9</v>
      </c>
      <c r="E22" s="21">
        <v>19.8</v>
      </c>
      <c r="F22" s="17">
        <v>3231</v>
      </c>
      <c r="G22" s="17" t="s">
        <v>21</v>
      </c>
    </row>
    <row r="23" spans="1:9" x14ac:dyDescent="0.25">
      <c r="A23" s="17" t="s">
        <v>22</v>
      </c>
      <c r="B23" s="68">
        <v>85821130368</v>
      </c>
      <c r="C23" s="124" t="s">
        <v>10</v>
      </c>
      <c r="D23" s="19" t="s">
        <v>9</v>
      </c>
      <c r="E23" s="25">
        <v>1.66</v>
      </c>
      <c r="F23" s="17">
        <v>3231</v>
      </c>
      <c r="G23" s="17" t="s">
        <v>21</v>
      </c>
    </row>
    <row r="24" spans="1:9" x14ac:dyDescent="0.25">
      <c r="A24" s="17" t="s">
        <v>23</v>
      </c>
      <c r="B24" s="68">
        <v>29524210204</v>
      </c>
      <c r="C24" s="124" t="s">
        <v>10</v>
      </c>
      <c r="D24" s="19" t="s">
        <v>9</v>
      </c>
      <c r="E24" s="25">
        <v>186.63</v>
      </c>
      <c r="F24" s="17">
        <v>3231</v>
      </c>
      <c r="G24" s="17" t="s">
        <v>21</v>
      </c>
      <c r="H24" t="s">
        <v>42</v>
      </c>
    </row>
    <row r="25" spans="1:9" x14ac:dyDescent="0.25">
      <c r="A25" s="17" t="s">
        <v>83</v>
      </c>
      <c r="B25" s="67" t="s">
        <v>100</v>
      </c>
      <c r="C25" s="124" t="s">
        <v>12</v>
      </c>
      <c r="D25" s="19" t="s">
        <v>9</v>
      </c>
      <c r="E25" s="25">
        <v>175</v>
      </c>
      <c r="F25" s="17">
        <v>3231</v>
      </c>
      <c r="G25" s="17" t="s">
        <v>74</v>
      </c>
    </row>
    <row r="26" spans="1:9" x14ac:dyDescent="0.25">
      <c r="A26" s="17" t="s">
        <v>109</v>
      </c>
      <c r="B26" s="67" t="s">
        <v>112</v>
      </c>
      <c r="C26" s="124" t="s">
        <v>10</v>
      </c>
      <c r="D26" s="19" t="s">
        <v>9</v>
      </c>
      <c r="E26" s="25">
        <v>44.04</v>
      </c>
      <c r="F26" s="17">
        <v>3231</v>
      </c>
      <c r="G26" s="17" t="s">
        <v>110</v>
      </c>
    </row>
    <row r="27" spans="1:9" x14ac:dyDescent="0.25">
      <c r="A27" s="17" t="s">
        <v>51</v>
      </c>
      <c r="B27" s="85" t="s">
        <v>24</v>
      </c>
      <c r="C27" s="83" t="s">
        <v>24</v>
      </c>
      <c r="D27" s="19" t="s">
        <v>9</v>
      </c>
      <c r="E27" s="25">
        <v>18.739999999999998</v>
      </c>
      <c r="F27" s="17">
        <v>3231</v>
      </c>
      <c r="G27" s="17" t="s">
        <v>21</v>
      </c>
    </row>
    <row r="28" spans="1:9" x14ac:dyDescent="0.25">
      <c r="A28" s="92" t="s">
        <v>25</v>
      </c>
      <c r="B28" s="93"/>
      <c r="C28" s="93"/>
      <c r="D28" s="94"/>
      <c r="E28" s="27">
        <f>SUM(E22:E27)</f>
        <v>445.87000000000006</v>
      </c>
      <c r="F28" s="91"/>
      <c r="G28" s="91"/>
    </row>
    <row r="29" spans="1:9" x14ac:dyDescent="0.25">
      <c r="A29" s="23" t="s">
        <v>101</v>
      </c>
      <c r="B29" s="28" t="s">
        <v>24</v>
      </c>
      <c r="C29" s="28" t="s">
        <v>24</v>
      </c>
      <c r="D29" s="19" t="s">
        <v>9</v>
      </c>
      <c r="E29" s="25">
        <v>80</v>
      </c>
      <c r="F29" s="61">
        <v>3232</v>
      </c>
      <c r="G29" s="23" t="s">
        <v>72</v>
      </c>
    </row>
    <row r="30" spans="1:9" x14ac:dyDescent="0.25">
      <c r="A30" s="92" t="s">
        <v>71</v>
      </c>
      <c r="B30" s="93"/>
      <c r="C30" s="93"/>
      <c r="D30" s="94"/>
      <c r="E30" s="27">
        <f>SUM(E29:E29)</f>
        <v>80</v>
      </c>
      <c r="F30" s="91"/>
      <c r="G30" s="91"/>
    </row>
    <row r="31" spans="1:9" x14ac:dyDescent="0.25">
      <c r="A31" s="17" t="s">
        <v>26</v>
      </c>
      <c r="B31" s="24">
        <v>68419124305</v>
      </c>
      <c r="C31" s="124" t="s">
        <v>10</v>
      </c>
      <c r="D31" s="19" t="s">
        <v>9</v>
      </c>
      <c r="E31" s="25">
        <v>21.24</v>
      </c>
      <c r="F31" s="22">
        <v>3233</v>
      </c>
      <c r="G31" s="26" t="s">
        <v>27</v>
      </c>
    </row>
    <row r="32" spans="1:9" x14ac:dyDescent="0.25">
      <c r="A32" s="92" t="s">
        <v>28</v>
      </c>
      <c r="B32" s="93"/>
      <c r="C32" s="93"/>
      <c r="D32" s="94"/>
      <c r="E32" s="27">
        <f>SUM(E31:E31)</f>
        <v>21.24</v>
      </c>
      <c r="F32" s="91"/>
      <c r="G32" s="91"/>
    </row>
    <row r="33" spans="1:12" x14ac:dyDescent="0.25">
      <c r="A33" s="17" t="s">
        <v>31</v>
      </c>
      <c r="B33" s="33">
        <v>38812451417</v>
      </c>
      <c r="C33" s="124" t="s">
        <v>12</v>
      </c>
      <c r="D33" s="19" t="s">
        <v>9</v>
      </c>
      <c r="E33" s="25">
        <v>178.06</v>
      </c>
      <c r="F33" s="26">
        <v>3234</v>
      </c>
      <c r="G33" s="17" t="s">
        <v>30</v>
      </c>
    </row>
    <row r="34" spans="1:12" x14ac:dyDescent="0.25">
      <c r="A34" s="17" t="s">
        <v>32</v>
      </c>
      <c r="B34" s="24">
        <v>56826138353</v>
      </c>
      <c r="C34" s="124" t="s">
        <v>12</v>
      </c>
      <c r="D34" s="19" t="s">
        <v>9</v>
      </c>
      <c r="E34" s="25">
        <v>90.45</v>
      </c>
      <c r="F34" s="26">
        <v>3234</v>
      </c>
      <c r="G34" s="22" t="s">
        <v>33</v>
      </c>
    </row>
    <row r="35" spans="1:12" x14ac:dyDescent="0.25">
      <c r="A35" s="17" t="s">
        <v>34</v>
      </c>
      <c r="B35" s="24">
        <v>78755598868</v>
      </c>
      <c r="C35" s="124" t="s">
        <v>12</v>
      </c>
      <c r="D35" s="19" t="s">
        <v>9</v>
      </c>
      <c r="E35" s="25">
        <v>170.2</v>
      </c>
      <c r="F35" s="26">
        <v>3234</v>
      </c>
      <c r="G35" s="17" t="s">
        <v>35</v>
      </c>
    </row>
    <row r="36" spans="1:12" x14ac:dyDescent="0.25">
      <c r="A36" s="17" t="s">
        <v>36</v>
      </c>
      <c r="B36" s="24">
        <v>44813350399</v>
      </c>
      <c r="C36" s="124" t="s">
        <v>37</v>
      </c>
      <c r="D36" s="19" t="s">
        <v>9</v>
      </c>
      <c r="E36" s="25">
        <v>9.89</v>
      </c>
      <c r="F36" s="26">
        <v>3234</v>
      </c>
      <c r="G36" s="17" t="s">
        <v>30</v>
      </c>
      <c r="L36" t="s">
        <v>42</v>
      </c>
    </row>
    <row r="37" spans="1:12" x14ac:dyDescent="0.25">
      <c r="A37" s="17" t="s">
        <v>114</v>
      </c>
      <c r="B37" s="117" t="s">
        <v>126</v>
      </c>
      <c r="C37" s="29" t="s">
        <v>127</v>
      </c>
      <c r="D37" s="19" t="s">
        <v>9</v>
      </c>
      <c r="E37" s="25">
        <v>3.15</v>
      </c>
      <c r="F37" s="26">
        <v>3234</v>
      </c>
      <c r="G37" s="17" t="s">
        <v>35</v>
      </c>
    </row>
    <row r="38" spans="1:12" x14ac:dyDescent="0.25">
      <c r="A38" s="17" t="s">
        <v>40</v>
      </c>
      <c r="B38" s="24">
        <v>84400309496</v>
      </c>
      <c r="C38" s="18" t="s">
        <v>29</v>
      </c>
      <c r="D38" s="19" t="s">
        <v>9</v>
      </c>
      <c r="E38" s="25">
        <v>66.099999999999994</v>
      </c>
      <c r="F38" s="26">
        <v>3234</v>
      </c>
      <c r="G38" s="17" t="s">
        <v>35</v>
      </c>
    </row>
    <row r="39" spans="1:12" x14ac:dyDescent="0.25">
      <c r="A39" s="17" t="s">
        <v>88</v>
      </c>
      <c r="B39" s="24">
        <v>68135834029</v>
      </c>
      <c r="C39" s="18" t="s">
        <v>12</v>
      </c>
      <c r="D39" s="19" t="s">
        <v>9</v>
      </c>
      <c r="E39" s="62">
        <v>33.28</v>
      </c>
      <c r="F39" s="26">
        <v>3234</v>
      </c>
      <c r="G39" s="17" t="s">
        <v>35</v>
      </c>
      <c r="L39" t="s">
        <v>42</v>
      </c>
    </row>
    <row r="40" spans="1:12" x14ac:dyDescent="0.25">
      <c r="A40" s="92" t="s">
        <v>38</v>
      </c>
      <c r="B40" s="93"/>
      <c r="C40" s="93"/>
      <c r="D40" s="93"/>
      <c r="E40" s="35">
        <f>SUM(E33:E39)</f>
        <v>551.12999999999988</v>
      </c>
      <c r="F40" s="27"/>
      <c r="G40" s="31"/>
    </row>
    <row r="41" spans="1:12" x14ac:dyDescent="0.25">
      <c r="A41" s="17" t="s">
        <v>40</v>
      </c>
      <c r="B41" s="24">
        <v>84400309496</v>
      </c>
      <c r="C41" s="18" t="s">
        <v>29</v>
      </c>
      <c r="D41" s="19" t="s">
        <v>9</v>
      </c>
      <c r="E41" s="25">
        <v>86.76</v>
      </c>
      <c r="F41" s="17">
        <v>3235</v>
      </c>
      <c r="G41" s="17" t="s">
        <v>39</v>
      </c>
    </row>
    <row r="42" spans="1:12" x14ac:dyDescent="0.25">
      <c r="A42" s="17" t="s">
        <v>89</v>
      </c>
      <c r="B42" s="24">
        <v>86181644759</v>
      </c>
      <c r="C42" s="18" t="s">
        <v>12</v>
      </c>
      <c r="D42" s="19" t="s">
        <v>9</v>
      </c>
      <c r="E42" s="25">
        <v>500</v>
      </c>
      <c r="F42" s="17">
        <v>3235</v>
      </c>
      <c r="G42" s="17" t="s">
        <v>39</v>
      </c>
    </row>
    <row r="43" spans="1:12" x14ac:dyDescent="0.25">
      <c r="A43" s="17" t="s">
        <v>41</v>
      </c>
      <c r="B43" s="24">
        <v>25781343234</v>
      </c>
      <c r="C43" s="18" t="s">
        <v>12</v>
      </c>
      <c r="D43" s="19" t="s">
        <v>9</v>
      </c>
      <c r="E43" s="25">
        <v>1985.62</v>
      </c>
      <c r="F43" s="17">
        <v>3235</v>
      </c>
      <c r="G43" s="17" t="s">
        <v>39</v>
      </c>
      <c r="I43" t="s">
        <v>42</v>
      </c>
      <c r="L43" t="s">
        <v>42</v>
      </c>
    </row>
    <row r="44" spans="1:12" x14ac:dyDescent="0.25">
      <c r="A44" s="92" t="s">
        <v>44</v>
      </c>
      <c r="B44" s="93"/>
      <c r="C44" s="93"/>
      <c r="D44" s="93"/>
      <c r="E44" s="35">
        <f>SUM(E41:E43)</f>
        <v>2572.38</v>
      </c>
      <c r="F44" s="36"/>
      <c r="G44" s="36"/>
    </row>
    <row r="45" spans="1:12" x14ac:dyDescent="0.25">
      <c r="A45" s="17" t="s">
        <v>73</v>
      </c>
      <c r="B45" s="37">
        <v>82888704837</v>
      </c>
      <c r="C45" s="124" t="s">
        <v>12</v>
      </c>
      <c r="D45" s="19" t="s">
        <v>9</v>
      </c>
      <c r="E45" s="25">
        <v>34.840000000000003</v>
      </c>
      <c r="F45" s="17">
        <v>3237</v>
      </c>
      <c r="G45" s="17" t="s">
        <v>45</v>
      </c>
    </row>
    <row r="46" spans="1:12" x14ac:dyDescent="0.25">
      <c r="A46" s="17" t="s">
        <v>123</v>
      </c>
      <c r="B46" s="116" t="s">
        <v>24</v>
      </c>
      <c r="C46" s="83" t="s">
        <v>24</v>
      </c>
      <c r="D46" s="19" t="s">
        <v>9</v>
      </c>
      <c r="E46" s="25">
        <f>300+19.59+47.01+6.53+19.59</f>
        <v>392.71999999999991</v>
      </c>
      <c r="F46" s="17">
        <v>3237</v>
      </c>
      <c r="G46" s="17" t="s">
        <v>80</v>
      </c>
    </row>
    <row r="47" spans="1:12" x14ac:dyDescent="0.25">
      <c r="A47" s="17" t="s">
        <v>92</v>
      </c>
      <c r="B47" s="28" t="s">
        <v>24</v>
      </c>
      <c r="C47" s="28" t="s">
        <v>24</v>
      </c>
      <c r="D47" s="19" t="s">
        <v>9</v>
      </c>
      <c r="E47" s="25">
        <v>153.51</v>
      </c>
      <c r="F47" s="17">
        <v>3237</v>
      </c>
      <c r="G47" s="17" t="s">
        <v>80</v>
      </c>
    </row>
    <row r="48" spans="1:12" x14ac:dyDescent="0.25">
      <c r="A48" s="17" t="s">
        <v>93</v>
      </c>
      <c r="B48" s="28" t="s">
        <v>24</v>
      </c>
      <c r="C48" s="28" t="s">
        <v>24</v>
      </c>
      <c r="D48" s="19" t="s">
        <v>9</v>
      </c>
      <c r="E48" s="62">
        <v>2206.5100000000002</v>
      </c>
      <c r="F48" s="17">
        <v>3237</v>
      </c>
      <c r="G48" s="17" t="s">
        <v>80</v>
      </c>
    </row>
    <row r="49" spans="1:10" x14ac:dyDescent="0.25">
      <c r="A49" s="17" t="s">
        <v>91</v>
      </c>
      <c r="B49" s="28" t="s">
        <v>24</v>
      </c>
      <c r="C49" s="28" t="s">
        <v>24</v>
      </c>
      <c r="D49" s="19" t="s">
        <v>9</v>
      </c>
      <c r="E49" s="62">
        <v>292.02999999999997</v>
      </c>
      <c r="F49" s="17">
        <v>3237</v>
      </c>
      <c r="G49" s="17" t="s">
        <v>80</v>
      </c>
    </row>
    <row r="50" spans="1:10" x14ac:dyDescent="0.25">
      <c r="A50" s="17" t="s">
        <v>94</v>
      </c>
      <c r="B50" s="28" t="s">
        <v>24</v>
      </c>
      <c r="C50" s="28" t="s">
        <v>24</v>
      </c>
      <c r="D50" s="19" t="s">
        <v>9</v>
      </c>
      <c r="E50" s="62">
        <v>1320.07</v>
      </c>
      <c r="F50" s="17">
        <v>3237</v>
      </c>
      <c r="G50" s="17" t="s">
        <v>80</v>
      </c>
    </row>
    <row r="51" spans="1:10" x14ac:dyDescent="0.25">
      <c r="A51" s="17" t="s">
        <v>95</v>
      </c>
      <c r="B51" s="28" t="s">
        <v>24</v>
      </c>
      <c r="C51" s="28" t="s">
        <v>24</v>
      </c>
      <c r="D51" s="19" t="s">
        <v>9</v>
      </c>
      <c r="E51" s="62">
        <v>699.94</v>
      </c>
      <c r="F51" s="17">
        <v>3237</v>
      </c>
      <c r="G51" s="17" t="s">
        <v>80</v>
      </c>
    </row>
    <row r="52" spans="1:10" x14ac:dyDescent="0.25">
      <c r="A52" s="17" t="s">
        <v>96</v>
      </c>
      <c r="B52" s="28" t="s">
        <v>24</v>
      </c>
      <c r="C52" s="28" t="s">
        <v>24</v>
      </c>
      <c r="D52" s="19" t="s">
        <v>9</v>
      </c>
      <c r="E52" s="62">
        <v>1872.87</v>
      </c>
      <c r="F52" s="17">
        <v>3237</v>
      </c>
      <c r="G52" s="17" t="s">
        <v>80</v>
      </c>
    </row>
    <row r="53" spans="1:10" x14ac:dyDescent="0.25">
      <c r="A53" s="17" t="s">
        <v>97</v>
      </c>
      <c r="B53" s="28" t="s">
        <v>24</v>
      </c>
      <c r="C53" s="28" t="s">
        <v>24</v>
      </c>
      <c r="D53" s="19" t="s">
        <v>9</v>
      </c>
      <c r="E53" s="62">
        <v>962.22</v>
      </c>
      <c r="F53" s="17">
        <v>3237</v>
      </c>
      <c r="G53" s="17" t="s">
        <v>80</v>
      </c>
    </row>
    <row r="54" spans="1:10" x14ac:dyDescent="0.25">
      <c r="A54" s="17" t="s">
        <v>98</v>
      </c>
      <c r="B54" s="28" t="s">
        <v>24</v>
      </c>
      <c r="C54" s="28" t="s">
        <v>24</v>
      </c>
      <c r="D54" s="19" t="s">
        <v>9</v>
      </c>
      <c r="E54" s="62">
        <v>1498.44</v>
      </c>
      <c r="F54" s="17">
        <v>3237</v>
      </c>
      <c r="G54" s="17" t="s">
        <v>80</v>
      </c>
    </row>
    <row r="55" spans="1:10" x14ac:dyDescent="0.25">
      <c r="A55" s="17" t="s">
        <v>99</v>
      </c>
      <c r="B55" s="28" t="s">
        <v>24</v>
      </c>
      <c r="C55" s="28" t="s">
        <v>24</v>
      </c>
      <c r="D55" s="19" t="s">
        <v>9</v>
      </c>
      <c r="E55" s="62">
        <v>274.86</v>
      </c>
      <c r="F55" s="17">
        <v>3237</v>
      </c>
      <c r="G55" s="17" t="s">
        <v>80</v>
      </c>
    </row>
    <row r="56" spans="1:10" x14ac:dyDescent="0.25">
      <c r="A56" s="17" t="s">
        <v>115</v>
      </c>
      <c r="B56" s="28" t="s">
        <v>24</v>
      </c>
      <c r="C56" s="28" t="s">
        <v>24</v>
      </c>
      <c r="D56" s="19" t="s">
        <v>9</v>
      </c>
      <c r="E56" s="62">
        <v>273.98</v>
      </c>
      <c r="F56" s="17">
        <v>3237</v>
      </c>
      <c r="G56" s="17" t="s">
        <v>80</v>
      </c>
    </row>
    <row r="57" spans="1:10" x14ac:dyDescent="0.25">
      <c r="A57" s="92" t="s">
        <v>46</v>
      </c>
      <c r="B57" s="93"/>
      <c r="C57" s="93"/>
      <c r="D57" s="93"/>
      <c r="E57" s="35">
        <f>SUM(E45:E56)</f>
        <v>9981.99</v>
      </c>
      <c r="F57" s="36"/>
      <c r="G57" s="36"/>
    </row>
    <row r="58" spans="1:10" x14ac:dyDescent="0.25">
      <c r="A58" s="17" t="s">
        <v>47</v>
      </c>
      <c r="B58" s="37">
        <v>82888704837</v>
      </c>
      <c r="C58" s="124" t="s">
        <v>12</v>
      </c>
      <c r="D58" s="19" t="s">
        <v>9</v>
      </c>
      <c r="E58" s="25">
        <v>104.54</v>
      </c>
      <c r="F58" s="17">
        <v>3238</v>
      </c>
      <c r="G58" s="17" t="s">
        <v>48</v>
      </c>
    </row>
    <row r="59" spans="1:10" x14ac:dyDescent="0.25">
      <c r="A59" s="17" t="s">
        <v>108</v>
      </c>
      <c r="B59" s="116" t="s">
        <v>24</v>
      </c>
      <c r="C59" s="83" t="s">
        <v>24</v>
      </c>
      <c r="D59" s="19" t="s">
        <v>9</v>
      </c>
      <c r="E59" s="62">
        <v>14.6</v>
      </c>
      <c r="F59" s="17">
        <v>3238</v>
      </c>
      <c r="G59" s="17" t="s">
        <v>48</v>
      </c>
    </row>
    <row r="60" spans="1:10" x14ac:dyDescent="0.25">
      <c r="A60" s="17" t="s">
        <v>43</v>
      </c>
      <c r="B60" s="23">
        <v>91591564577</v>
      </c>
      <c r="C60" s="18" t="s">
        <v>10</v>
      </c>
      <c r="D60" s="19" t="s">
        <v>9</v>
      </c>
      <c r="E60" s="25">
        <v>130.65</v>
      </c>
      <c r="F60" s="17">
        <v>3238</v>
      </c>
      <c r="G60" s="17" t="s">
        <v>48</v>
      </c>
    </row>
    <row r="61" spans="1:10" x14ac:dyDescent="0.25">
      <c r="A61" s="92" t="s">
        <v>49</v>
      </c>
      <c r="B61" s="93"/>
      <c r="C61" s="93"/>
      <c r="D61" s="93"/>
      <c r="E61" s="35">
        <f>SUM(E58:E60)</f>
        <v>249.79000000000002</v>
      </c>
      <c r="F61" s="36"/>
      <c r="G61" s="36"/>
      <c r="J61" t="s">
        <v>42</v>
      </c>
    </row>
    <row r="62" spans="1:10" x14ac:dyDescent="0.25">
      <c r="A62" s="65" t="s">
        <v>86</v>
      </c>
      <c r="B62" s="23">
        <v>76421785402</v>
      </c>
      <c r="C62" s="29" t="s">
        <v>87</v>
      </c>
      <c r="D62" s="19" t="s">
        <v>9</v>
      </c>
      <c r="E62" s="63">
        <v>480</v>
      </c>
      <c r="F62" s="17">
        <v>3239</v>
      </c>
      <c r="G62" s="71" t="s">
        <v>107</v>
      </c>
    </row>
    <row r="63" spans="1:10" x14ac:dyDescent="0.25">
      <c r="A63" s="65" t="s">
        <v>104</v>
      </c>
      <c r="B63" s="28" t="s">
        <v>24</v>
      </c>
      <c r="C63" s="28" t="s">
        <v>24</v>
      </c>
      <c r="D63" s="19" t="s">
        <v>9</v>
      </c>
      <c r="E63" s="63">
        <v>1445</v>
      </c>
      <c r="F63" s="17">
        <v>3239</v>
      </c>
      <c r="G63" s="17" t="s">
        <v>102</v>
      </c>
    </row>
    <row r="64" spans="1:10" hidden="1" x14ac:dyDescent="0.25">
      <c r="A64" s="65" t="s">
        <v>105</v>
      </c>
      <c r="B64" s="28" t="s">
        <v>24</v>
      </c>
      <c r="C64" s="29" t="s">
        <v>24</v>
      </c>
      <c r="D64" s="19" t="s">
        <v>9</v>
      </c>
      <c r="E64" s="63"/>
      <c r="F64" s="17">
        <v>3239</v>
      </c>
      <c r="G64" s="17" t="s">
        <v>102</v>
      </c>
    </row>
    <row r="65" spans="1:12" x14ac:dyDescent="0.25">
      <c r="A65" s="92" t="s">
        <v>78</v>
      </c>
      <c r="B65" s="93"/>
      <c r="C65" s="93"/>
      <c r="D65" s="93"/>
      <c r="E65" s="35">
        <f>SUM(E62:E64)</f>
        <v>1925</v>
      </c>
      <c r="F65" s="36"/>
      <c r="G65" s="36"/>
    </row>
    <row r="66" spans="1:12" x14ac:dyDescent="0.25">
      <c r="A66" s="99" t="s">
        <v>50</v>
      </c>
      <c r="B66" s="99"/>
      <c r="C66" s="99"/>
      <c r="D66" s="38"/>
      <c r="E66" s="39">
        <f>+E61+E57+E44+E40+E32+E28+E65+E30</f>
        <v>15827.4</v>
      </c>
      <c r="F66" s="95"/>
      <c r="G66" s="96"/>
    </row>
    <row r="67" spans="1:12" x14ac:dyDescent="0.25">
      <c r="A67" s="23" t="s">
        <v>119</v>
      </c>
      <c r="B67" s="28" t="s">
        <v>24</v>
      </c>
      <c r="C67" s="28" t="s">
        <v>24</v>
      </c>
      <c r="D67" s="19" t="s">
        <v>9</v>
      </c>
      <c r="E67" s="62">
        <v>213.8</v>
      </c>
      <c r="F67" s="79">
        <v>3241</v>
      </c>
      <c r="G67" s="30" t="s">
        <v>106</v>
      </c>
    </row>
    <row r="68" spans="1:12" x14ac:dyDescent="0.25">
      <c r="A68" s="23" t="s">
        <v>120</v>
      </c>
      <c r="B68" s="28" t="s">
        <v>24</v>
      </c>
      <c r="C68" s="28" t="s">
        <v>24</v>
      </c>
      <c r="D68" s="19" t="s">
        <v>9</v>
      </c>
      <c r="E68" s="62">
        <v>942.2</v>
      </c>
      <c r="F68" s="79">
        <v>3241</v>
      </c>
      <c r="G68" s="30" t="s">
        <v>106</v>
      </c>
    </row>
    <row r="69" spans="1:12" s="57" customFormat="1" ht="15.75" x14ac:dyDescent="0.25">
      <c r="A69" s="72" t="s">
        <v>121</v>
      </c>
      <c r="B69" s="64" t="s">
        <v>24</v>
      </c>
      <c r="C69" s="118" t="s">
        <v>24</v>
      </c>
      <c r="D69" s="85" t="s">
        <v>9</v>
      </c>
      <c r="E69" s="66">
        <v>108</v>
      </c>
      <c r="F69" s="84">
        <v>3241</v>
      </c>
      <c r="G69" s="30" t="s">
        <v>111</v>
      </c>
      <c r="J69" s="57" t="s">
        <v>42</v>
      </c>
    </row>
    <row r="70" spans="1:12" x14ac:dyDescent="0.25">
      <c r="A70" s="109"/>
      <c r="B70" s="110"/>
      <c r="C70" s="110"/>
      <c r="D70" s="111"/>
      <c r="E70" s="81">
        <f>SUM(E67:E69)</f>
        <v>1264</v>
      </c>
      <c r="F70" s="80"/>
      <c r="G70" s="82"/>
    </row>
    <row r="71" spans="1:12" x14ac:dyDescent="0.25">
      <c r="A71" s="17" t="s">
        <v>103</v>
      </c>
      <c r="B71" s="28">
        <v>25975412650</v>
      </c>
      <c r="C71" s="29" t="s">
        <v>12</v>
      </c>
      <c r="D71" s="19" t="s">
        <v>9</v>
      </c>
      <c r="E71" s="63">
        <v>209.5</v>
      </c>
      <c r="F71" s="17">
        <v>3293</v>
      </c>
      <c r="G71" s="71" t="s">
        <v>82</v>
      </c>
      <c r="J71" t="s">
        <v>42</v>
      </c>
    </row>
    <row r="72" spans="1:12" x14ac:dyDescent="0.25">
      <c r="A72" s="112" t="s">
        <v>52</v>
      </c>
      <c r="B72" s="112"/>
      <c r="C72" s="112"/>
      <c r="D72" s="77"/>
      <c r="E72" s="78">
        <f>SUM(E71:E71)</f>
        <v>209.5</v>
      </c>
      <c r="F72" s="112"/>
      <c r="G72" s="112"/>
    </row>
    <row r="73" spans="1:12" s="57" customFormat="1" x14ac:dyDescent="0.25">
      <c r="A73" s="17" t="s">
        <v>53</v>
      </c>
      <c r="B73" s="87">
        <v>52508873833</v>
      </c>
      <c r="C73" s="126" t="s">
        <v>54</v>
      </c>
      <c r="D73" s="88" t="s">
        <v>9</v>
      </c>
      <c r="E73" s="40">
        <v>185.12</v>
      </c>
      <c r="F73" s="17">
        <v>3431</v>
      </c>
      <c r="G73" s="17" t="s">
        <v>55</v>
      </c>
      <c r="K73" s="57" t="s">
        <v>42</v>
      </c>
    </row>
    <row r="74" spans="1:12" x14ac:dyDescent="0.25">
      <c r="A74" s="92" t="s">
        <v>56</v>
      </c>
      <c r="B74" s="93"/>
      <c r="C74" s="93"/>
      <c r="D74" s="34"/>
      <c r="E74" s="35">
        <f>SUM(E73:E73)</f>
        <v>185.12</v>
      </c>
      <c r="F74" s="92"/>
      <c r="G74" s="94"/>
      <c r="L74" t="s">
        <v>42</v>
      </c>
    </row>
    <row r="75" spans="1:12" x14ac:dyDescent="0.25">
      <c r="A75" s="113" t="s">
        <v>57</v>
      </c>
      <c r="B75" s="113"/>
      <c r="C75" s="113"/>
      <c r="D75" s="42"/>
      <c r="E75" s="43">
        <f>E66+E72+E21+E74+E70</f>
        <v>21727.179999999997</v>
      </c>
      <c r="F75" s="44"/>
      <c r="G75" s="44"/>
    </row>
    <row r="76" spans="1:12" x14ac:dyDescent="0.25">
      <c r="A76" t="s">
        <v>58</v>
      </c>
      <c r="B76" s="45"/>
      <c r="C76" s="127"/>
      <c r="D76" s="46"/>
    </row>
    <row r="77" spans="1:12" x14ac:dyDescent="0.25">
      <c r="A77" t="s">
        <v>59</v>
      </c>
      <c r="B77" s="45"/>
      <c r="C77" s="127"/>
      <c r="D77" s="46"/>
    </row>
    <row r="78" spans="1:12" x14ac:dyDescent="0.25">
      <c r="A78" t="s">
        <v>60</v>
      </c>
      <c r="B78" s="45"/>
      <c r="C78" s="127"/>
      <c r="D78" s="46"/>
    </row>
    <row r="79" spans="1:12" x14ac:dyDescent="0.25">
      <c r="B79" s="45"/>
      <c r="C79" s="127"/>
      <c r="D79" s="46"/>
      <c r="I79" t="s">
        <v>42</v>
      </c>
    </row>
    <row r="80" spans="1:12" x14ac:dyDescent="0.25">
      <c r="A80" s="114" t="s">
        <v>130</v>
      </c>
      <c r="B80" s="114"/>
      <c r="C80" s="114"/>
      <c r="D80" s="114"/>
      <c r="E80" s="114"/>
    </row>
    <row r="81" spans="1:7" x14ac:dyDescent="0.25">
      <c r="B81" s="45"/>
      <c r="C81" s="127"/>
      <c r="D81" s="46"/>
    </row>
    <row r="82" spans="1:7" x14ac:dyDescent="0.25">
      <c r="A82" s="85" t="s">
        <v>61</v>
      </c>
      <c r="B82" s="115" t="s">
        <v>62</v>
      </c>
      <c r="C82" s="115"/>
      <c r="D82" s="115"/>
      <c r="E82" s="115"/>
    </row>
    <row r="83" spans="1:7" x14ac:dyDescent="0.25">
      <c r="A83" s="106">
        <f>2458.53+255853.71</f>
        <v>258312.24</v>
      </c>
      <c r="B83" s="108" t="s">
        <v>63</v>
      </c>
      <c r="C83" s="108"/>
      <c r="D83" s="108"/>
      <c r="E83" s="108"/>
    </row>
    <row r="84" spans="1:7" x14ac:dyDescent="0.25">
      <c r="A84" s="107"/>
      <c r="B84" s="108"/>
      <c r="C84" s="108"/>
      <c r="D84" s="108"/>
      <c r="E84" s="108"/>
    </row>
    <row r="85" spans="1:7" x14ac:dyDescent="0.25">
      <c r="A85" s="47">
        <f>1300+5933.01</f>
        <v>7233.01</v>
      </c>
      <c r="B85" s="100" t="s">
        <v>64</v>
      </c>
      <c r="C85" s="101"/>
      <c r="D85" s="101"/>
      <c r="E85" s="102"/>
      <c r="G85" t="s">
        <v>42</v>
      </c>
    </row>
    <row r="86" spans="1:7" x14ac:dyDescent="0.25">
      <c r="A86" s="25">
        <f>405.25+42215.92</f>
        <v>42621.17</v>
      </c>
      <c r="B86" s="100" t="s">
        <v>65</v>
      </c>
      <c r="C86" s="101"/>
      <c r="D86" s="101"/>
      <c r="E86" s="102"/>
    </row>
    <row r="87" spans="1:7" x14ac:dyDescent="0.25">
      <c r="A87" s="25">
        <v>4440.6499999999996</v>
      </c>
      <c r="B87" s="100" t="s">
        <v>66</v>
      </c>
      <c r="C87" s="101"/>
      <c r="D87" s="101"/>
      <c r="E87" s="102"/>
    </row>
    <row r="88" spans="1:7" x14ac:dyDescent="0.25">
      <c r="A88" s="47">
        <v>3948.41</v>
      </c>
      <c r="B88" s="100" t="s">
        <v>67</v>
      </c>
      <c r="C88" s="101"/>
      <c r="D88" s="101"/>
      <c r="E88" s="102"/>
    </row>
    <row r="89" spans="1:7" x14ac:dyDescent="0.25">
      <c r="A89" s="25">
        <v>2000</v>
      </c>
      <c r="B89" s="100" t="s">
        <v>68</v>
      </c>
      <c r="C89" s="101"/>
      <c r="D89" s="101"/>
      <c r="E89" s="102"/>
    </row>
    <row r="90" spans="1:7" x14ac:dyDescent="0.25">
      <c r="A90" s="25">
        <v>456.48</v>
      </c>
      <c r="B90" s="49" t="s">
        <v>75</v>
      </c>
      <c r="C90" s="128"/>
      <c r="D90" s="32"/>
      <c r="E90" s="50"/>
    </row>
    <row r="91" spans="1:7" x14ac:dyDescent="0.25">
      <c r="A91" s="25">
        <v>0</v>
      </c>
      <c r="B91" s="49" t="s">
        <v>79</v>
      </c>
      <c r="C91" s="128"/>
      <c r="D91" s="48"/>
      <c r="E91" s="50"/>
    </row>
    <row r="92" spans="1:7" x14ac:dyDescent="0.25">
      <c r="A92" s="51">
        <v>504</v>
      </c>
      <c r="B92" s="103" t="s">
        <v>69</v>
      </c>
      <c r="C92" s="104"/>
      <c r="D92" s="104"/>
      <c r="E92" s="105"/>
    </row>
    <row r="93" spans="1:7" x14ac:dyDescent="0.25">
      <c r="A93" s="52">
        <f>SUM(A83:A92)</f>
        <v>319515.95999999996</v>
      </c>
      <c r="B93" s="45"/>
      <c r="C93" s="127"/>
      <c r="D93" s="46"/>
    </row>
    <row r="94" spans="1:7" x14ac:dyDescent="0.25">
      <c r="A94" s="53"/>
      <c r="B94" s="45"/>
      <c r="C94" s="127"/>
      <c r="D94" s="46"/>
    </row>
    <row r="95" spans="1:7" x14ac:dyDescent="0.25">
      <c r="A95" s="54" t="s">
        <v>70</v>
      </c>
      <c r="B95" s="41">
        <f>A93+E75</f>
        <v>341243.13999999996</v>
      </c>
      <c r="C95" s="56"/>
      <c r="D95" s="55"/>
      <c r="E95" s="56"/>
    </row>
    <row r="104" spans="13:13" x14ac:dyDescent="0.25">
      <c r="M104" s="3"/>
    </row>
    <row r="105" spans="13:13" x14ac:dyDescent="0.25">
      <c r="M105" s="3"/>
    </row>
    <row r="106" spans="13:13" x14ac:dyDescent="0.25">
      <c r="M106" s="3"/>
    </row>
    <row r="107" spans="13:13" x14ac:dyDescent="0.25">
      <c r="M107" s="3"/>
    </row>
    <row r="108" spans="13:13" x14ac:dyDescent="0.25">
      <c r="M108" s="3"/>
    </row>
    <row r="109" spans="13:13" x14ac:dyDescent="0.25">
      <c r="M109" s="3"/>
    </row>
    <row r="110" spans="13:13" x14ac:dyDescent="0.25">
      <c r="M110" s="3"/>
    </row>
    <row r="111" spans="13:13" x14ac:dyDescent="0.25">
      <c r="M111" s="3"/>
    </row>
    <row r="112" spans="13:13" x14ac:dyDescent="0.25">
      <c r="M112" s="3"/>
    </row>
    <row r="113" spans="13:13" x14ac:dyDescent="0.25">
      <c r="M113" s="3"/>
    </row>
    <row r="114" spans="13:13" x14ac:dyDescent="0.25">
      <c r="M114" s="3"/>
    </row>
    <row r="115" spans="13:13" x14ac:dyDescent="0.25">
      <c r="M115" s="3"/>
    </row>
  </sheetData>
  <mergeCells count="38">
    <mergeCell ref="A70:D70"/>
    <mergeCell ref="B86:E86"/>
    <mergeCell ref="B87:E87"/>
    <mergeCell ref="A72:C72"/>
    <mergeCell ref="F72:G72"/>
    <mergeCell ref="A74:C74"/>
    <mergeCell ref="F74:G74"/>
    <mergeCell ref="A75:C75"/>
    <mergeCell ref="A80:E80"/>
    <mergeCell ref="B82:E82"/>
    <mergeCell ref="B88:E88"/>
    <mergeCell ref="B89:E89"/>
    <mergeCell ref="B92:E92"/>
    <mergeCell ref="A83:A84"/>
    <mergeCell ref="B83:E84"/>
    <mergeCell ref="B85:E85"/>
    <mergeCell ref="F66:G66"/>
    <mergeCell ref="A21:C21"/>
    <mergeCell ref="A28:D28"/>
    <mergeCell ref="F28:G28"/>
    <mergeCell ref="F32:G32"/>
    <mergeCell ref="F30:G30"/>
    <mergeCell ref="A57:D57"/>
    <mergeCell ref="A66:C66"/>
    <mergeCell ref="A40:D40"/>
    <mergeCell ref="A44:D44"/>
    <mergeCell ref="A30:D30"/>
    <mergeCell ref="A32:D32"/>
    <mergeCell ref="A61:D61"/>
    <mergeCell ref="A65:D65"/>
    <mergeCell ref="F20:G20"/>
    <mergeCell ref="F14:G14"/>
    <mergeCell ref="F16:G16"/>
    <mergeCell ref="F18:G18"/>
    <mergeCell ref="A14:D14"/>
    <mergeCell ref="A16:D16"/>
    <mergeCell ref="A18:D18"/>
    <mergeCell ref="A20:D20"/>
  </mergeCells>
  <pageMargins left="0.7" right="0.7" top="0.75" bottom="0.75" header="0.3" footer="0.3"/>
  <pageSetup orientation="portrait" r:id="rId1"/>
  <ignoredErrors>
    <ignoredError sqref="B8:B9 B37 B13 B25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2024-10-16T12:31:05Z</dcterms:created>
  <dcterms:modified xsi:type="dcterms:W3CDTF">2025-02-13T09:04:07Z</dcterms:modified>
</cp:coreProperties>
</file>