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ja\Downloads\"/>
    </mc:Choice>
  </mc:AlternateContent>
  <bookViews>
    <workbookView xWindow="0" yWindow="0" windowWidth="21570" windowHeight="81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1" l="1"/>
  <c r="A83" i="1"/>
  <c r="E19" i="1"/>
  <c r="E63" i="1"/>
  <c r="E57" i="1"/>
  <c r="E53" i="1"/>
  <c r="E47" i="1"/>
  <c r="E40" i="1"/>
  <c r="E35" i="1"/>
  <c r="E58" i="1" l="1"/>
  <c r="E69" i="1"/>
  <c r="E37" i="1" l="1"/>
  <c r="E24" i="1"/>
  <c r="E9" i="1"/>
  <c r="A86" i="1"/>
  <c r="A90" i="1" s="1"/>
  <c r="E66" i="1" l="1"/>
  <c r="E59" i="1"/>
  <c r="E64" i="1" s="1"/>
  <c r="E26" i="1"/>
  <c r="E21" i="1"/>
  <c r="E27" i="1" s="1"/>
  <c r="E70" i="1" s="1"/>
  <c r="B92" i="1" l="1"/>
</calcChain>
</file>

<file path=xl/sharedStrings.xml><?xml version="1.0" encoding="utf-8"?>
<sst xmlns="http://schemas.openxmlformats.org/spreadsheetml/2006/main" count="243" uniqueCount="136">
  <si>
    <t>Glazbena škola Josipa Hatzea_x000D_
Trg Hrvatske bratske zajednice 3_x000D_
Split_x000D_
Tel: +385(21)480049   Fax: +385(21)480080_x000D_
OIB: 89701365702_x000D_
Mail: jhatze2@gmail.com_x000D_
IBAN: HR5924070001100581943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</si>
  <si>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</si>
  <si>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</si>
  <si>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</si>
  <si>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</si>
  <si>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Naziv platitelja</t>
  </si>
  <si>
    <t>Iznos</t>
  </si>
  <si>
    <t>KONTO</t>
  </si>
  <si>
    <t>Vrsta Rashoda / Izdataka</t>
  </si>
  <si>
    <t>Glazbena škola Josipa Hatzea</t>
  </si>
  <si>
    <t>Materijal i sirovine</t>
  </si>
  <si>
    <t>Zagreb</t>
  </si>
  <si>
    <t>Tommy</t>
  </si>
  <si>
    <t>Split</t>
  </si>
  <si>
    <t>UREDSKI MATERIJAL I OSTALI MATERIJALNI RASHODI</t>
  </si>
  <si>
    <t>HEP ELEKTRA D.O.O.</t>
  </si>
  <si>
    <t>Električna energija</t>
  </si>
  <si>
    <t>ELEKTRIČNA ENERGIJA</t>
  </si>
  <si>
    <t>Materijali i dijelovi za tek. održavanje građ. objekata</t>
  </si>
  <si>
    <t>MATERIJALI ZA TEKUĆE I INVESTICIJSKO ODRŽAVANJE</t>
  </si>
  <si>
    <t>IKEA HRVATSKA D.O.O.</t>
  </si>
  <si>
    <t>Sop</t>
  </si>
  <si>
    <t>Sitni inventar</t>
  </si>
  <si>
    <t>SITNI INVENTAR I AUTO GUME</t>
  </si>
  <si>
    <t>RASHODI ZA MATERIJAL</t>
  </si>
  <si>
    <t>HP D.D.</t>
  </si>
  <si>
    <t>Velika Gorica</t>
  </si>
  <si>
    <t>Usluga pošte</t>
  </si>
  <si>
    <t>HT D.D.</t>
  </si>
  <si>
    <t>Usluga telefona i interneta</t>
  </si>
  <si>
    <t>Fina</t>
  </si>
  <si>
    <t>A1</t>
  </si>
  <si>
    <t>-</t>
  </si>
  <si>
    <t>USLUGE INTERNETA TELEFONA I POŠTE</t>
  </si>
  <si>
    <t>HRT</t>
  </si>
  <si>
    <t>usluge promidžbe i informiranja</t>
  </si>
  <si>
    <t>USLUGE PROMIDŽBE I INFORMIRANJA</t>
  </si>
  <si>
    <t>Trogir Holding</t>
  </si>
  <si>
    <t>09746817380</t>
  </si>
  <si>
    <t>Trogir</t>
  </si>
  <si>
    <t>Iznošenje i odvoz smeća</t>
  </si>
  <si>
    <t>Čistoća d.o.o.</t>
  </si>
  <si>
    <t>Vodovod I kanalizacija d.o.o.</t>
  </si>
  <si>
    <t>Opskrba vodom</t>
  </si>
  <si>
    <t>Grad Split</t>
  </si>
  <si>
    <t>Komunalne usluga</t>
  </si>
  <si>
    <t>Zeleno i modro d.o.o.</t>
  </si>
  <si>
    <t>Kaštel Sućurac</t>
  </si>
  <si>
    <t>Grad Vis</t>
  </si>
  <si>
    <t>06192219703</t>
  </si>
  <si>
    <t>Vis</t>
  </si>
  <si>
    <t>KOMUNALNE USLUGE</t>
  </si>
  <si>
    <t>zakupnina prostora</t>
  </si>
  <si>
    <t>Republika Hrvatska-Ministarstvo obrane</t>
  </si>
  <si>
    <t>Grad Trogir</t>
  </si>
  <si>
    <t>Odvjetničko društvo Matulić, Bilić I Vrsalović</t>
  </si>
  <si>
    <t xml:space="preserve"> </t>
  </si>
  <si>
    <t>In rebus d.o.o.</t>
  </si>
  <si>
    <t>zakupnina opreme</t>
  </si>
  <si>
    <t>ZAKUPNINE I NAJAMNINE</t>
  </si>
  <si>
    <t>Ostale intelektualne usluge</t>
  </si>
  <si>
    <t>INTELEKTUALNE I OSOBNE USLUGE</t>
  </si>
  <si>
    <t>AP SPLIT</t>
  </si>
  <si>
    <t>Računalne usluge</t>
  </si>
  <si>
    <t>RAČUNALNE USLUGE</t>
  </si>
  <si>
    <t>RASHODI ZA USLUGE</t>
  </si>
  <si>
    <t>ZOOM</t>
  </si>
  <si>
    <t>OSTALI NESPOMENUTI RASHODI POSLOVANJA</t>
  </si>
  <si>
    <t>OTP BANKA D.D.</t>
  </si>
  <si>
    <t>Zadar</t>
  </si>
  <si>
    <t>Usluge banaka</t>
  </si>
  <si>
    <t>RASHODI BANAKA</t>
  </si>
  <si>
    <t>UKUPNO</t>
  </si>
  <si>
    <t>Naziv isplatitelja: Glazbena škola Josipa Hatzea</t>
  </si>
  <si>
    <t>Adresa: Trg Hrvatske bratske zajednice 3, 21000 Split</t>
  </si>
  <si>
    <t>OIB: 89701365702</t>
  </si>
  <si>
    <t xml:space="preserve">Način objave isplaćenog iznosa </t>
  </si>
  <si>
    <t>Vrsta rashoda i izdataka</t>
  </si>
  <si>
    <t>3111- bruto plaća za redovan rad (ukupni iznos bez bolovanja na teret HZZO)</t>
  </si>
  <si>
    <t>3121- ostali rashodi za zaposlene ( bruto iznos)</t>
  </si>
  <si>
    <t>3132- doprinos na bruto</t>
  </si>
  <si>
    <t>32121- naknada za prijevoz s posla i na posao</t>
  </si>
  <si>
    <t>3212- službeni put</t>
  </si>
  <si>
    <t>32352-zakupnine i najam objekata</t>
  </si>
  <si>
    <t>32955- novčana naknada za poslodavca zbog nezapošljavanj osoba s invaliditetom</t>
  </si>
  <si>
    <t>Ukupno utrošeno sredstava</t>
  </si>
  <si>
    <t>Euro-Unit d.o.o.</t>
  </si>
  <si>
    <t>Čakovec</t>
  </si>
  <si>
    <t>USLUGE TEKUĆEG ODRŽAVANJA</t>
  </si>
  <si>
    <t>Usluga tekućeg održavanja</t>
  </si>
  <si>
    <t xml:space="preserve">AP-SPLIT </t>
  </si>
  <si>
    <t>Studio 9 vl. Dragan Radoš</t>
  </si>
  <si>
    <t>Grafičke usluge</t>
  </si>
  <si>
    <t>Usluge prijevoza</t>
  </si>
  <si>
    <t>Bon-Ton d.o.o.</t>
  </si>
  <si>
    <t>ZAJEC D.O.O.</t>
  </si>
  <si>
    <t>BLUE GYM</t>
  </si>
  <si>
    <t>Lagermax Aed Croatia d.o.o.</t>
  </si>
  <si>
    <t>3241- naknade osobama izvan radnog odnosa</t>
  </si>
  <si>
    <t>MINA MEDIA</t>
  </si>
  <si>
    <t>Maltar d.o.o.</t>
  </si>
  <si>
    <t>Varaždin</t>
  </si>
  <si>
    <t>Službena putovanja</t>
  </si>
  <si>
    <t>Splitski Vali d.o.o.</t>
  </si>
  <si>
    <t>YMTE</t>
  </si>
  <si>
    <t>Članarina</t>
  </si>
  <si>
    <t>Bendić papir d.o.o.</t>
  </si>
  <si>
    <t>Uredski materijal</t>
  </si>
  <si>
    <t>GRAFIČKE USLUGE</t>
  </si>
  <si>
    <t>Ostali materijali za redovni rad</t>
  </si>
  <si>
    <t>Vojin Kocić</t>
  </si>
  <si>
    <t>3291- naknade članovima vijeća</t>
  </si>
  <si>
    <t>Sredstva za čišćenje</t>
  </si>
  <si>
    <t>Dm-drogerie markt d.o.o.</t>
  </si>
  <si>
    <t>Andabaka d.o.o.</t>
  </si>
  <si>
    <t>Obrt Dobri vl. Ante Barić</t>
  </si>
  <si>
    <t>LIDL Hrvatska d.o.o. k.d.</t>
  </si>
  <si>
    <t>66089976432</t>
  </si>
  <si>
    <t>Ostale usluge</t>
  </si>
  <si>
    <t>intelektualne i osobne usluge ( ugovor o djelu, bruto iznos s doprinosima na bruto</t>
  </si>
  <si>
    <t>Isplata Sredstava Za Razdoblje: 01.09.2024 Do 30.09.2024</t>
  </si>
  <si>
    <t>Zatezne kamate</t>
  </si>
  <si>
    <t>Obrt za usluge Antonela vl. Anđela Kunac</t>
  </si>
  <si>
    <t>Servis za klavijature Lukić vl. Tomislav Lukić</t>
  </si>
  <si>
    <t>Luka</t>
  </si>
  <si>
    <t>06465158978</t>
  </si>
  <si>
    <t>Taxi Mia d.o.o.</t>
  </si>
  <si>
    <t>Bol</t>
  </si>
  <si>
    <t>D.Bistrica</t>
  </si>
  <si>
    <t>Rijeka</t>
  </si>
  <si>
    <t>66734484850</t>
  </si>
  <si>
    <t>72859545484</t>
  </si>
  <si>
    <t>D.M.A.N vl. Darko Petričević</t>
  </si>
  <si>
    <t>38644175459</t>
  </si>
  <si>
    <t>NAKNADA TROŠKOVA ZAPOSLENIMA</t>
  </si>
  <si>
    <t>INFORMACIJA O TROŠENJU SREDSTAVA ZA RUJAN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</si>
</sst>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4D515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2849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Border="1" applyAlignment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3" xfId="0" applyNumberFormat="1" applyFill="1" applyBorder="1"/>
    <xf numFmtId="0" fontId="0" fillId="0" borderId="3" xfId="0" applyBorder="1"/>
    <xf numFmtId="0" fontId="0" fillId="4" borderId="3" xfId="0" applyFill="1" applyBorder="1" applyAlignment="1">
      <alignment horizontal="center"/>
    </xf>
    <xf numFmtId="4" fontId="0" fillId="4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6" xfId="0" applyFill="1" applyBorder="1" applyAlignment="1">
      <alignment horizontal="right" wrapText="1"/>
    </xf>
    <xf numFmtId="0" fontId="0" fillId="0" borderId="3" xfId="0" applyFill="1" applyBorder="1" applyAlignment="1">
      <alignment horizontal="left" wrapText="1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0" fillId="5" borderId="6" xfId="0" applyFill="1" applyBorder="1" applyAlignment="1">
      <alignment horizontal="center"/>
    </xf>
    <xf numFmtId="4" fontId="0" fillId="5" borderId="6" xfId="0" applyNumberFormat="1" applyFill="1" applyBorder="1" applyAlignment="1"/>
    <xf numFmtId="0" fontId="0" fillId="5" borderId="6" xfId="0" applyFill="1" applyBorder="1" applyAlignment="1"/>
    <xf numFmtId="0" fontId="0" fillId="5" borderId="4" xfId="0" applyFill="1" applyBorder="1" applyAlignment="1"/>
    <xf numFmtId="2" fontId="0" fillId="0" borderId="3" xfId="0" applyNumberFormat="1" applyFill="1" applyBorder="1" applyAlignment="1"/>
    <xf numFmtId="0" fontId="0" fillId="0" borderId="5" xfId="0" applyFill="1" applyBorder="1"/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4" borderId="6" xfId="0" applyFill="1" applyBorder="1" applyAlignment="1">
      <alignment horizontal="center"/>
    </xf>
    <xf numFmtId="4" fontId="0" fillId="4" borderId="4" xfId="0" applyNumberFormat="1" applyFill="1" applyBorder="1" applyAlignment="1"/>
    <xf numFmtId="0" fontId="0" fillId="4" borderId="3" xfId="0" applyFill="1" applyBorder="1"/>
    <xf numFmtId="0" fontId="8" fillId="0" borderId="3" xfId="0" applyFont="1" applyBorder="1" applyAlignment="1">
      <alignment horizontal="left"/>
    </xf>
    <xf numFmtId="0" fontId="0" fillId="5" borderId="3" xfId="0" applyFill="1" applyBorder="1" applyAlignment="1">
      <alignment horizontal="center"/>
    </xf>
    <xf numFmtId="4" fontId="0" fillId="5" borderId="3" xfId="0" applyNumberFormat="1" applyFill="1" applyBorder="1"/>
    <xf numFmtId="2" fontId="0" fillId="0" borderId="3" xfId="0" applyNumberFormat="1" applyFill="1" applyBorder="1"/>
    <xf numFmtId="4" fontId="0" fillId="4" borderId="3" xfId="0" applyNumberFormat="1" applyFill="1" applyBorder="1" applyAlignment="1"/>
    <xf numFmtId="0" fontId="10" fillId="0" borderId="0" xfId="0" applyFont="1" applyAlignment="1">
      <alignment horizontal="left"/>
    </xf>
    <xf numFmtId="0" fontId="0" fillId="6" borderId="0" xfId="0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3" xfId="0" applyNumberForma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4" fontId="0" fillId="0" borderId="0" xfId="0" applyNumberFormat="1" applyFill="1" applyBorder="1"/>
    <xf numFmtId="4" fontId="0" fillId="0" borderId="0" xfId="0" applyNumberFormat="1"/>
    <xf numFmtId="0" fontId="0" fillId="4" borderId="3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4" fontId="0" fillId="0" borderId="3" xfId="0" applyNumberFormat="1" applyFill="1" applyBorder="1" applyAlignment="1"/>
    <xf numFmtId="0" fontId="0" fillId="0" borderId="0" xfId="0" applyFill="1"/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/>
    </xf>
    <xf numFmtId="165" fontId="6" fillId="0" borderId="3" xfId="0" applyNumberFormat="1" applyFont="1" applyFill="1" applyBorder="1" applyAlignment="1"/>
    <xf numFmtId="0" fontId="6" fillId="0" borderId="3" xfId="0" applyFont="1" applyFill="1" applyBorder="1" applyAlignment="1">
      <alignment horizontal="right" vertical="center"/>
    </xf>
    <xf numFmtId="165" fontId="1" fillId="7" borderId="3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/>
    </xf>
    <xf numFmtId="4" fontId="0" fillId="0" borderId="4" xfId="0" applyNumberFormat="1" applyFill="1" applyBorder="1"/>
    <xf numFmtId="4" fontId="0" fillId="0" borderId="4" xfId="0" applyNumberFormat="1" applyFill="1" applyBorder="1" applyAlignment="1"/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left"/>
    </xf>
    <xf numFmtId="165" fontId="6" fillId="0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49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0" borderId="3" xfId="0" applyFont="1" applyBorder="1" applyAlignment="1"/>
    <xf numFmtId="49" fontId="5" fillId="0" borderId="3" xfId="0" applyNumberFormat="1" applyFont="1" applyBorder="1" applyAlignment="1">
      <alignment horizontal="right"/>
    </xf>
    <xf numFmtId="0" fontId="6" fillId="0" borderId="3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2"/>
  <sheetViews>
    <sheetView tabSelected="1" topLeftCell="A67" workbookViewId="0">
      <selection activeCell="F77" sqref="F77"/>
    </sheetView>
  </sheetViews>
  <sheetFormatPr defaultRowHeight="15" x14ac:dyDescent="0.25"/>
  <cols>
    <col min="1" max="1" width="49.140625" customWidth="1"/>
    <col min="2" max="2" width="12.7109375" customWidth="1"/>
    <col min="3" max="3" width="17.85546875" style="3" bestFit="1" customWidth="1"/>
    <col min="4" max="4" width="27" style="3" bestFit="1" customWidth="1"/>
    <col min="5" max="5" width="11.5703125" customWidth="1"/>
    <col min="6" max="6" width="8.28515625" bestFit="1" customWidth="1"/>
    <col min="7" max="7" width="73.5703125" customWidth="1"/>
  </cols>
  <sheetData>
    <row r="2" spans="1:7" ht="122.25" customHeight="1" x14ac:dyDescent="0.25">
      <c r="A2" s="1" t="s">
        <v>0</v>
      </c>
      <c r="B2" s="2"/>
      <c r="E2" s="4"/>
    </row>
    <row r="3" spans="1:7" ht="23.25" x14ac:dyDescent="0.35">
      <c r="A3" s="5" t="s">
        <v>1</v>
      </c>
      <c r="B3" s="6"/>
      <c r="C3" s="7"/>
      <c r="D3" s="7"/>
      <c r="E3" s="8"/>
      <c r="F3" s="9"/>
      <c r="G3" s="9"/>
    </row>
    <row r="4" spans="1:7" x14ac:dyDescent="0.25">
      <c r="B4" s="2"/>
      <c r="E4" s="4"/>
    </row>
    <row r="5" spans="1:7" x14ac:dyDescent="0.25">
      <c r="A5" s="10" t="s">
        <v>120</v>
      </c>
      <c r="B5" s="2"/>
      <c r="E5" s="4"/>
    </row>
    <row r="6" spans="1:7" ht="15.75" thickBot="1" x14ac:dyDescent="0.3">
      <c r="A6" s="11"/>
      <c r="B6" s="2"/>
      <c r="C6" s="1"/>
      <c r="D6" s="1"/>
      <c r="E6" s="4"/>
    </row>
    <row r="7" spans="1:7" ht="48" thickTop="1" x14ac:dyDescent="0.25">
      <c r="A7" s="12" t="s">
        <v>2</v>
      </c>
      <c r="B7" s="13" t="s">
        <v>3</v>
      </c>
      <c r="C7" s="14" t="s">
        <v>4</v>
      </c>
      <c r="D7" s="14" t="s">
        <v>5</v>
      </c>
      <c r="E7" s="15" t="s">
        <v>6</v>
      </c>
      <c r="F7" s="12" t="s">
        <v>7</v>
      </c>
      <c r="G7" s="16" t="s">
        <v>8</v>
      </c>
    </row>
    <row r="8" spans="1:7" s="76" customFormat="1" ht="15.75" x14ac:dyDescent="0.25">
      <c r="A8" s="78" t="s">
        <v>100</v>
      </c>
      <c r="B8" s="88" t="s">
        <v>130</v>
      </c>
      <c r="C8" s="79" t="s">
        <v>101</v>
      </c>
      <c r="D8" s="20" t="s">
        <v>9</v>
      </c>
      <c r="E8" s="91">
        <v>354</v>
      </c>
      <c r="F8" s="77">
        <v>3211</v>
      </c>
      <c r="G8" s="78" t="s">
        <v>102</v>
      </c>
    </row>
    <row r="9" spans="1:7" s="76" customFormat="1" ht="15.75" x14ac:dyDescent="0.25">
      <c r="A9" s="99" t="s">
        <v>134</v>
      </c>
      <c r="B9" s="100"/>
      <c r="C9" s="100"/>
      <c r="D9" s="101"/>
      <c r="E9" s="84">
        <f>E8</f>
        <v>354</v>
      </c>
      <c r="F9" s="80"/>
      <c r="G9" s="81"/>
    </row>
    <row r="10" spans="1:7" s="76" customFormat="1" ht="15.75" x14ac:dyDescent="0.25">
      <c r="A10" s="78" t="s">
        <v>106</v>
      </c>
      <c r="B10" s="88" t="s">
        <v>133</v>
      </c>
      <c r="C10" s="98" t="s">
        <v>13</v>
      </c>
      <c r="D10" s="20" t="s">
        <v>9</v>
      </c>
      <c r="E10" s="82">
        <v>1038.56</v>
      </c>
      <c r="F10" s="83">
        <v>3221</v>
      </c>
      <c r="G10" s="78" t="s">
        <v>107</v>
      </c>
    </row>
    <row r="11" spans="1:7" s="76" customFormat="1" ht="15.75" x14ac:dyDescent="0.25">
      <c r="A11" s="78" t="s">
        <v>116</v>
      </c>
      <c r="B11" s="89" t="s">
        <v>117</v>
      </c>
      <c r="C11" s="79" t="s">
        <v>26</v>
      </c>
      <c r="D11" s="62" t="s">
        <v>9</v>
      </c>
      <c r="E11" s="82">
        <v>9.98</v>
      </c>
      <c r="F11" s="83">
        <v>3221</v>
      </c>
      <c r="G11" s="78" t="s">
        <v>107</v>
      </c>
    </row>
    <row r="12" spans="1:7" x14ac:dyDescent="0.25">
      <c r="A12" s="17" t="s">
        <v>86</v>
      </c>
      <c r="B12" s="18">
        <v>83605107180</v>
      </c>
      <c r="C12" s="19" t="s">
        <v>87</v>
      </c>
      <c r="D12" s="20" t="s">
        <v>9</v>
      </c>
      <c r="E12" s="21">
        <v>147.08000000000001</v>
      </c>
      <c r="F12" s="22">
        <v>3221</v>
      </c>
      <c r="G12" s="17" t="s">
        <v>109</v>
      </c>
    </row>
    <row r="13" spans="1:7" x14ac:dyDescent="0.25">
      <c r="A13" s="17" t="s">
        <v>113</v>
      </c>
      <c r="B13" s="96">
        <v>94124811986</v>
      </c>
      <c r="C13" s="23" t="s">
        <v>11</v>
      </c>
      <c r="D13" s="19" t="s">
        <v>9</v>
      </c>
      <c r="E13" s="21">
        <v>23.7</v>
      </c>
      <c r="F13" s="17">
        <v>3221</v>
      </c>
      <c r="G13" s="17" t="s">
        <v>112</v>
      </c>
    </row>
    <row r="14" spans="1:7" x14ac:dyDescent="0.25">
      <c r="A14" s="17" t="s">
        <v>12</v>
      </c>
      <c r="B14" s="96">
        <v>31869636818</v>
      </c>
      <c r="C14" s="25" t="s">
        <v>13</v>
      </c>
      <c r="D14" s="19" t="s">
        <v>9</v>
      </c>
      <c r="E14" s="26">
        <v>7.29</v>
      </c>
      <c r="F14" s="27">
        <v>3221</v>
      </c>
      <c r="G14" s="17" t="s">
        <v>112</v>
      </c>
    </row>
    <row r="15" spans="1:7" x14ac:dyDescent="0.25">
      <c r="A15" s="17" t="s">
        <v>94</v>
      </c>
      <c r="B15" s="96">
        <v>52931027628</v>
      </c>
      <c r="C15" s="25"/>
      <c r="D15" s="19" t="s">
        <v>9</v>
      </c>
      <c r="E15" s="26">
        <v>937.11</v>
      </c>
      <c r="F15" s="27">
        <v>3222</v>
      </c>
      <c r="G15" s="17" t="s">
        <v>10</v>
      </c>
    </row>
    <row r="16" spans="1:7" x14ac:dyDescent="0.25">
      <c r="A16" s="17" t="s">
        <v>114</v>
      </c>
      <c r="B16" s="97" t="s">
        <v>131</v>
      </c>
      <c r="C16" s="25" t="s">
        <v>13</v>
      </c>
      <c r="D16" s="19" t="s">
        <v>9</v>
      </c>
      <c r="E16" s="26">
        <v>9.5</v>
      </c>
      <c r="F16" s="27">
        <v>3221</v>
      </c>
      <c r="G16" s="17" t="s">
        <v>109</v>
      </c>
    </row>
    <row r="17" spans="1:7" x14ac:dyDescent="0.25">
      <c r="A17" s="17" t="s">
        <v>115</v>
      </c>
      <c r="B17" s="96" t="s">
        <v>32</v>
      </c>
      <c r="C17" s="25" t="s">
        <v>32</v>
      </c>
      <c r="D17" s="19" t="s">
        <v>9</v>
      </c>
      <c r="E17" s="26">
        <v>9.5</v>
      </c>
      <c r="F17" s="27">
        <v>3221</v>
      </c>
      <c r="G17" s="17" t="s">
        <v>109</v>
      </c>
    </row>
    <row r="18" spans="1:7" x14ac:dyDescent="0.25">
      <c r="A18" s="17" t="s">
        <v>132</v>
      </c>
      <c r="B18" s="96" t="s">
        <v>32</v>
      </c>
      <c r="C18" s="25" t="s">
        <v>32</v>
      </c>
      <c r="D18" s="19" t="s">
        <v>9</v>
      </c>
      <c r="E18" s="26">
        <v>40</v>
      </c>
      <c r="F18" s="27">
        <v>3221</v>
      </c>
      <c r="G18" s="17" t="s">
        <v>109</v>
      </c>
    </row>
    <row r="19" spans="1:7" x14ac:dyDescent="0.25">
      <c r="A19" s="105" t="s">
        <v>14</v>
      </c>
      <c r="B19" s="105"/>
      <c r="C19" s="105"/>
      <c r="D19" s="28"/>
      <c r="E19" s="29">
        <f>SUM(E10:E18)</f>
        <v>2222.7199999999998</v>
      </c>
      <c r="F19" s="105"/>
      <c r="G19" s="105"/>
    </row>
    <row r="20" spans="1:7" ht="14.25" customHeight="1" x14ac:dyDescent="0.25">
      <c r="A20" s="17" t="s">
        <v>15</v>
      </c>
      <c r="B20" s="25">
        <v>43965974818</v>
      </c>
      <c r="C20" s="19" t="s">
        <v>11</v>
      </c>
      <c r="D20" s="19" t="s">
        <v>9</v>
      </c>
      <c r="E20" s="21">
        <v>611.79999999999995</v>
      </c>
      <c r="F20" s="17">
        <v>3223</v>
      </c>
      <c r="G20" s="17" t="s">
        <v>16</v>
      </c>
    </row>
    <row r="21" spans="1:7" x14ac:dyDescent="0.25">
      <c r="A21" s="105" t="s">
        <v>17</v>
      </c>
      <c r="B21" s="105"/>
      <c r="C21" s="105"/>
      <c r="D21" s="28"/>
      <c r="E21" s="29">
        <f>E20</f>
        <v>611.79999999999995</v>
      </c>
      <c r="F21" s="105"/>
      <c r="G21" s="105"/>
    </row>
    <row r="22" spans="1:7" x14ac:dyDescent="0.25">
      <c r="A22" s="23" t="s">
        <v>95</v>
      </c>
      <c r="B22" s="30">
        <v>60368289273</v>
      </c>
      <c r="C22" s="23" t="s">
        <v>128</v>
      </c>
      <c r="D22" s="30" t="s">
        <v>9</v>
      </c>
      <c r="E22" s="26">
        <v>1040</v>
      </c>
      <c r="F22" s="31">
        <v>3224</v>
      </c>
      <c r="G22" s="32" t="s">
        <v>18</v>
      </c>
    </row>
    <row r="23" spans="1:7" x14ac:dyDescent="0.25">
      <c r="A23" s="23" t="s">
        <v>96</v>
      </c>
      <c r="B23" s="30">
        <v>15258534883</v>
      </c>
      <c r="C23" s="23" t="s">
        <v>129</v>
      </c>
      <c r="D23" s="30" t="s">
        <v>9</v>
      </c>
      <c r="E23" s="26">
        <v>2644.78</v>
      </c>
      <c r="F23" s="31">
        <v>3224</v>
      </c>
      <c r="G23" s="32" t="s">
        <v>18</v>
      </c>
    </row>
    <row r="24" spans="1:7" x14ac:dyDescent="0.25">
      <c r="A24" s="102" t="s">
        <v>19</v>
      </c>
      <c r="B24" s="103"/>
      <c r="C24" s="103"/>
      <c r="D24" s="104"/>
      <c r="E24" s="29">
        <f>SUM(E22:E23)</f>
        <v>3684.78</v>
      </c>
      <c r="F24" s="106"/>
      <c r="G24" s="107"/>
    </row>
    <row r="25" spans="1:7" x14ac:dyDescent="0.25">
      <c r="A25" s="17" t="s">
        <v>20</v>
      </c>
      <c r="B25" s="31">
        <v>21523879111</v>
      </c>
      <c r="C25" s="33" t="s">
        <v>21</v>
      </c>
      <c r="D25" s="30" t="s">
        <v>9</v>
      </c>
      <c r="E25" s="26">
        <v>134.99</v>
      </c>
      <c r="F25" s="34">
        <v>3225</v>
      </c>
      <c r="G25" s="35" t="s">
        <v>22</v>
      </c>
    </row>
    <row r="26" spans="1:7" x14ac:dyDescent="0.25">
      <c r="A26" s="102" t="s">
        <v>23</v>
      </c>
      <c r="B26" s="103"/>
      <c r="C26" s="103"/>
      <c r="D26" s="104"/>
      <c r="E26" s="29">
        <f>E25</f>
        <v>134.99</v>
      </c>
      <c r="F26" s="36"/>
      <c r="G26" s="37"/>
    </row>
    <row r="27" spans="1:7" x14ac:dyDescent="0.25">
      <c r="A27" s="108" t="s">
        <v>24</v>
      </c>
      <c r="B27" s="110"/>
      <c r="C27" s="110"/>
      <c r="D27" s="38"/>
      <c r="E27" s="39">
        <f>E21+E19+E24+E26</f>
        <v>6654.2899999999991</v>
      </c>
      <c r="F27" s="40"/>
      <c r="G27" s="41"/>
    </row>
    <row r="28" spans="1:7" x14ac:dyDescent="0.25">
      <c r="A28" s="31" t="s">
        <v>25</v>
      </c>
      <c r="B28" s="63">
        <v>87311810356</v>
      </c>
      <c r="C28" s="31" t="s">
        <v>26</v>
      </c>
      <c r="D28" s="19" t="s">
        <v>9</v>
      </c>
      <c r="E28" s="42">
        <v>42.7</v>
      </c>
      <c r="F28" s="31">
        <v>3231</v>
      </c>
      <c r="G28" s="31" t="s">
        <v>27</v>
      </c>
    </row>
    <row r="29" spans="1:7" x14ac:dyDescent="0.25">
      <c r="A29" s="17" t="s">
        <v>28</v>
      </c>
      <c r="B29" s="95">
        <v>81793146560</v>
      </c>
      <c r="C29" s="19" t="s">
        <v>11</v>
      </c>
      <c r="D29" s="19" t="s">
        <v>9</v>
      </c>
      <c r="E29" s="21">
        <v>9.94</v>
      </c>
      <c r="F29" s="17">
        <v>3231</v>
      </c>
      <c r="G29" s="17" t="s">
        <v>29</v>
      </c>
    </row>
    <row r="30" spans="1:7" x14ac:dyDescent="0.25">
      <c r="A30" s="17" t="s">
        <v>30</v>
      </c>
      <c r="B30" s="94">
        <v>85821130368</v>
      </c>
      <c r="C30" s="19" t="s">
        <v>11</v>
      </c>
      <c r="D30" s="19" t="s">
        <v>9</v>
      </c>
      <c r="E30" s="26">
        <v>64.7</v>
      </c>
      <c r="F30" s="17">
        <v>3231</v>
      </c>
      <c r="G30" s="17" t="s">
        <v>29</v>
      </c>
    </row>
    <row r="31" spans="1:7" x14ac:dyDescent="0.25">
      <c r="A31" s="17" t="s">
        <v>31</v>
      </c>
      <c r="B31" s="94">
        <v>29524210204</v>
      </c>
      <c r="C31" s="19" t="s">
        <v>11</v>
      </c>
      <c r="D31" s="19" t="s">
        <v>9</v>
      </c>
      <c r="E31" s="26">
        <v>187.78</v>
      </c>
      <c r="F31" s="17">
        <v>3231</v>
      </c>
      <c r="G31" s="17" t="s">
        <v>29</v>
      </c>
    </row>
    <row r="32" spans="1:7" x14ac:dyDescent="0.25">
      <c r="A32" s="17" t="s">
        <v>126</v>
      </c>
      <c r="B32" s="94">
        <v>86894803918</v>
      </c>
      <c r="C32" s="19" t="s">
        <v>127</v>
      </c>
      <c r="D32" s="19" t="s">
        <v>9</v>
      </c>
      <c r="E32" s="26">
        <v>350</v>
      </c>
      <c r="F32" s="17">
        <v>3231</v>
      </c>
      <c r="G32" s="17" t="s">
        <v>93</v>
      </c>
    </row>
    <row r="33" spans="1:7" x14ac:dyDescent="0.25">
      <c r="A33" s="17" t="s">
        <v>97</v>
      </c>
      <c r="B33" s="93" t="s">
        <v>125</v>
      </c>
      <c r="C33" s="19" t="s">
        <v>124</v>
      </c>
      <c r="D33" s="19" t="s">
        <v>9</v>
      </c>
      <c r="E33" s="26">
        <v>106.25</v>
      </c>
      <c r="F33" s="17">
        <v>3231</v>
      </c>
      <c r="G33" s="17" t="s">
        <v>93</v>
      </c>
    </row>
    <row r="34" spans="1:7" x14ac:dyDescent="0.25">
      <c r="A34" s="17" t="s">
        <v>66</v>
      </c>
      <c r="B34" s="25" t="s">
        <v>32</v>
      </c>
      <c r="C34" s="19" t="s">
        <v>32</v>
      </c>
      <c r="D34" s="19" t="s">
        <v>9</v>
      </c>
      <c r="E34" s="26">
        <v>17.489999999999998</v>
      </c>
      <c r="F34" s="17">
        <v>3231</v>
      </c>
      <c r="G34" s="17" t="s">
        <v>29</v>
      </c>
    </row>
    <row r="35" spans="1:7" x14ac:dyDescent="0.25">
      <c r="A35" s="102" t="s">
        <v>33</v>
      </c>
      <c r="B35" s="103"/>
      <c r="C35" s="103"/>
      <c r="D35" s="104"/>
      <c r="E35" s="29">
        <f>SUM(E28:E34)</f>
        <v>778.86</v>
      </c>
      <c r="F35" s="105"/>
      <c r="G35" s="105"/>
    </row>
    <row r="36" spans="1:7" x14ac:dyDescent="0.25">
      <c r="A36" s="23" t="s">
        <v>123</v>
      </c>
      <c r="B36" s="30" t="s">
        <v>32</v>
      </c>
      <c r="C36" s="30" t="s">
        <v>32</v>
      </c>
      <c r="D36" s="19" t="s">
        <v>9</v>
      </c>
      <c r="E36" s="26">
        <v>4560</v>
      </c>
      <c r="F36" s="30">
        <v>3232</v>
      </c>
      <c r="G36" s="23" t="s">
        <v>89</v>
      </c>
    </row>
    <row r="37" spans="1:7" x14ac:dyDescent="0.25">
      <c r="A37" s="102" t="s">
        <v>88</v>
      </c>
      <c r="B37" s="103"/>
      <c r="C37" s="103"/>
      <c r="D37" s="104"/>
      <c r="E37" s="29">
        <f>SUM(E36:E36)</f>
        <v>4560</v>
      </c>
      <c r="F37" s="105"/>
      <c r="G37" s="105"/>
    </row>
    <row r="38" spans="1:7" x14ac:dyDescent="0.25">
      <c r="A38" s="17" t="s">
        <v>34</v>
      </c>
      <c r="B38" s="25">
        <v>68419124305</v>
      </c>
      <c r="C38" s="19" t="s">
        <v>11</v>
      </c>
      <c r="D38" s="19" t="s">
        <v>9</v>
      </c>
      <c r="E38" s="26">
        <v>21.24</v>
      </c>
      <c r="F38" s="22">
        <v>3233</v>
      </c>
      <c r="G38" s="27" t="s">
        <v>35</v>
      </c>
    </row>
    <row r="39" spans="1:7" x14ac:dyDescent="0.25">
      <c r="A39" s="17" t="s">
        <v>99</v>
      </c>
      <c r="B39" s="20" t="s">
        <v>32</v>
      </c>
      <c r="C39" s="45" t="s">
        <v>32</v>
      </c>
      <c r="D39" s="19" t="s">
        <v>9</v>
      </c>
      <c r="E39" s="26">
        <v>366.25</v>
      </c>
      <c r="F39" s="22">
        <v>3233</v>
      </c>
      <c r="G39" s="27" t="s">
        <v>35</v>
      </c>
    </row>
    <row r="40" spans="1:7" x14ac:dyDescent="0.25">
      <c r="A40" s="102" t="s">
        <v>36</v>
      </c>
      <c r="B40" s="103"/>
      <c r="C40" s="103"/>
      <c r="D40" s="104"/>
      <c r="E40" s="29">
        <f>SUM(E38:E39)</f>
        <v>387.49</v>
      </c>
      <c r="F40" s="105"/>
      <c r="G40" s="105"/>
    </row>
    <row r="41" spans="1:7" x14ac:dyDescent="0.25">
      <c r="A41" s="17" t="s">
        <v>37</v>
      </c>
      <c r="B41" s="46" t="s">
        <v>38</v>
      </c>
      <c r="C41" s="19" t="s">
        <v>39</v>
      </c>
      <c r="D41" s="19" t="s">
        <v>9</v>
      </c>
      <c r="E41" s="26">
        <v>19.489999999999998</v>
      </c>
      <c r="F41" s="27">
        <v>3234</v>
      </c>
      <c r="G41" s="17" t="s">
        <v>40</v>
      </c>
    </row>
    <row r="42" spans="1:7" x14ac:dyDescent="0.25">
      <c r="A42" s="17" t="s">
        <v>41</v>
      </c>
      <c r="B42" s="47">
        <v>38812451417</v>
      </c>
      <c r="C42" s="19" t="s">
        <v>13</v>
      </c>
      <c r="D42" s="19" t="s">
        <v>9</v>
      </c>
      <c r="E42" s="26">
        <v>185.12</v>
      </c>
      <c r="F42" s="27">
        <v>3234</v>
      </c>
      <c r="G42" s="17" t="s">
        <v>40</v>
      </c>
    </row>
    <row r="43" spans="1:7" x14ac:dyDescent="0.25">
      <c r="A43" s="17" t="s">
        <v>42</v>
      </c>
      <c r="B43" s="25">
        <v>56826138353</v>
      </c>
      <c r="C43" s="19" t="s">
        <v>13</v>
      </c>
      <c r="D43" s="19" t="s">
        <v>9</v>
      </c>
      <c r="E43" s="26">
        <v>69.680000000000007</v>
      </c>
      <c r="F43" s="27">
        <v>3234</v>
      </c>
      <c r="G43" s="22" t="s">
        <v>43</v>
      </c>
    </row>
    <row r="44" spans="1:7" x14ac:dyDescent="0.25">
      <c r="A44" s="17" t="s">
        <v>44</v>
      </c>
      <c r="B44" s="25">
        <v>78755598868</v>
      </c>
      <c r="C44" s="19" t="s">
        <v>13</v>
      </c>
      <c r="D44" s="19" t="s">
        <v>9</v>
      </c>
      <c r="E44" s="26">
        <v>33.85</v>
      </c>
      <c r="F44" s="27">
        <v>3234</v>
      </c>
      <c r="G44" s="17" t="s">
        <v>45</v>
      </c>
    </row>
    <row r="45" spans="1:7" x14ac:dyDescent="0.25">
      <c r="A45" s="17" t="s">
        <v>46</v>
      </c>
      <c r="B45" s="25">
        <v>44813350399</v>
      </c>
      <c r="C45" s="19" t="s">
        <v>47</v>
      </c>
      <c r="D45" s="19" t="s">
        <v>9</v>
      </c>
      <c r="E45" s="26">
        <v>9.89</v>
      </c>
      <c r="F45" s="27">
        <v>3234</v>
      </c>
      <c r="G45" s="17" t="s">
        <v>40</v>
      </c>
    </row>
    <row r="46" spans="1:7" x14ac:dyDescent="0.25">
      <c r="A46" s="17" t="s">
        <v>54</v>
      </c>
      <c r="B46" s="25">
        <v>84400309496</v>
      </c>
      <c r="C46" s="25" t="s">
        <v>39</v>
      </c>
      <c r="D46" s="19" t="s">
        <v>9</v>
      </c>
      <c r="E46" s="26">
        <v>18.739999999999998</v>
      </c>
      <c r="F46" s="27">
        <v>3234</v>
      </c>
      <c r="G46" s="17" t="s">
        <v>45</v>
      </c>
    </row>
    <row r="47" spans="1:7" x14ac:dyDescent="0.25">
      <c r="A47" s="102" t="s">
        <v>51</v>
      </c>
      <c r="B47" s="103"/>
      <c r="C47" s="103"/>
      <c r="D47" s="103"/>
      <c r="E47" s="49">
        <f>SUM(E41:E46)</f>
        <v>336.77000000000004</v>
      </c>
      <c r="F47" s="29"/>
      <c r="G47" s="36"/>
    </row>
    <row r="48" spans="1:7" x14ac:dyDescent="0.25">
      <c r="A48" s="17" t="s">
        <v>48</v>
      </c>
      <c r="B48" s="46" t="s">
        <v>49</v>
      </c>
      <c r="C48" s="25" t="s">
        <v>50</v>
      </c>
      <c r="D48" s="19" t="s">
        <v>9</v>
      </c>
      <c r="E48" s="26">
        <v>10.220000000000001</v>
      </c>
      <c r="F48" s="17">
        <v>3235</v>
      </c>
      <c r="G48" s="17" t="s">
        <v>52</v>
      </c>
    </row>
    <row r="49" spans="1:10" x14ac:dyDescent="0.25">
      <c r="A49" s="17" t="s">
        <v>53</v>
      </c>
      <c r="B49" s="25">
        <v>66486182714</v>
      </c>
      <c r="C49" s="25" t="s">
        <v>11</v>
      </c>
      <c r="D49" s="19" t="s">
        <v>9</v>
      </c>
      <c r="E49" s="26">
        <v>15.94</v>
      </c>
      <c r="F49" s="17">
        <v>3235</v>
      </c>
      <c r="G49" s="17" t="s">
        <v>52</v>
      </c>
    </row>
    <row r="50" spans="1:10" x14ac:dyDescent="0.25">
      <c r="A50" s="17" t="s">
        <v>54</v>
      </c>
      <c r="B50" s="25">
        <v>84400309496</v>
      </c>
      <c r="C50" s="25" t="s">
        <v>39</v>
      </c>
      <c r="D50" s="19" t="s">
        <v>9</v>
      </c>
      <c r="E50" s="26">
        <v>173.52</v>
      </c>
      <c r="F50" s="17">
        <v>3235</v>
      </c>
      <c r="G50" s="17" t="s">
        <v>52</v>
      </c>
    </row>
    <row r="51" spans="1:10" x14ac:dyDescent="0.25">
      <c r="A51" s="17" t="s">
        <v>55</v>
      </c>
      <c r="B51" s="25">
        <v>25781343234</v>
      </c>
      <c r="C51" s="25" t="s">
        <v>13</v>
      </c>
      <c r="D51" s="19" t="s">
        <v>9</v>
      </c>
      <c r="E51" s="26">
        <v>2017.5</v>
      </c>
      <c r="F51" s="17">
        <v>3235</v>
      </c>
      <c r="G51" s="17" t="s">
        <v>52</v>
      </c>
      <c r="I51" t="s">
        <v>56</v>
      </c>
    </row>
    <row r="52" spans="1:10" x14ac:dyDescent="0.25">
      <c r="A52" s="17" t="s">
        <v>57</v>
      </c>
      <c r="B52" s="23">
        <v>91591564577</v>
      </c>
      <c r="C52" s="25" t="s">
        <v>11</v>
      </c>
      <c r="D52" s="19" t="s">
        <v>9</v>
      </c>
      <c r="E52" s="26">
        <v>130.65</v>
      </c>
      <c r="F52" s="27">
        <v>3235</v>
      </c>
      <c r="G52" s="27" t="s">
        <v>58</v>
      </c>
    </row>
    <row r="53" spans="1:10" x14ac:dyDescent="0.25">
      <c r="A53" s="102" t="s">
        <v>59</v>
      </c>
      <c r="B53" s="103"/>
      <c r="C53" s="103"/>
      <c r="D53" s="103"/>
      <c r="E53" s="49">
        <f>SUM(E48:E52)</f>
        <v>2347.83</v>
      </c>
      <c r="F53" s="50"/>
      <c r="G53" s="50"/>
    </row>
    <row r="54" spans="1:10" x14ac:dyDescent="0.25">
      <c r="A54" s="17" t="s">
        <v>90</v>
      </c>
      <c r="B54" s="51">
        <v>82888704837</v>
      </c>
      <c r="C54" s="19" t="s">
        <v>13</v>
      </c>
      <c r="D54" s="19" t="s">
        <v>9</v>
      </c>
      <c r="E54" s="26">
        <v>35.14</v>
      </c>
      <c r="F54" s="17">
        <v>3237</v>
      </c>
      <c r="G54" s="17" t="s">
        <v>60</v>
      </c>
    </row>
    <row r="55" spans="1:10" x14ac:dyDescent="0.25">
      <c r="A55" s="17" t="s">
        <v>103</v>
      </c>
      <c r="B55" s="51"/>
      <c r="C55" s="19" t="s">
        <v>13</v>
      </c>
      <c r="D55" s="19" t="s">
        <v>9</v>
      </c>
      <c r="E55" s="26">
        <v>1250</v>
      </c>
      <c r="F55" s="17">
        <v>3237</v>
      </c>
      <c r="G55" s="17" t="s">
        <v>60</v>
      </c>
    </row>
    <row r="56" spans="1:10" x14ac:dyDescent="0.25">
      <c r="A56" s="43" t="s">
        <v>110</v>
      </c>
      <c r="B56" s="85" t="s">
        <v>32</v>
      </c>
      <c r="C56" s="69" t="s">
        <v>32</v>
      </c>
      <c r="D56" s="19" t="s">
        <v>9</v>
      </c>
      <c r="E56" s="86">
        <v>1351.14</v>
      </c>
      <c r="F56" s="17">
        <v>3237</v>
      </c>
      <c r="G56" s="17" t="s">
        <v>119</v>
      </c>
    </row>
    <row r="57" spans="1:10" x14ac:dyDescent="0.25">
      <c r="A57" s="102" t="s">
        <v>61</v>
      </c>
      <c r="B57" s="103"/>
      <c r="C57" s="103"/>
      <c r="D57" s="103"/>
      <c r="E57" s="49">
        <f>SUM(E54:E56)</f>
        <v>2636.28</v>
      </c>
      <c r="F57" s="50"/>
      <c r="G57" s="50"/>
    </row>
    <row r="58" spans="1:10" x14ac:dyDescent="0.25">
      <c r="A58" s="17" t="s">
        <v>62</v>
      </c>
      <c r="B58" s="51">
        <v>82888704837</v>
      </c>
      <c r="C58" s="19" t="s">
        <v>13</v>
      </c>
      <c r="D58" s="19" t="s">
        <v>9</v>
      </c>
      <c r="E58" s="26">
        <f>73+31.54</f>
        <v>104.53999999999999</v>
      </c>
      <c r="F58" s="17">
        <v>3238</v>
      </c>
      <c r="G58" s="17" t="s">
        <v>63</v>
      </c>
    </row>
    <row r="59" spans="1:10" x14ac:dyDescent="0.25">
      <c r="A59" s="102" t="s">
        <v>64</v>
      </c>
      <c r="B59" s="103"/>
      <c r="C59" s="103"/>
      <c r="D59" s="48"/>
      <c r="E59" s="49">
        <f>E58</f>
        <v>104.53999999999999</v>
      </c>
      <c r="F59" s="50"/>
      <c r="G59" s="50"/>
      <c r="J59" t="s">
        <v>56</v>
      </c>
    </row>
    <row r="60" spans="1:10" x14ac:dyDescent="0.25">
      <c r="A60" s="23" t="s">
        <v>91</v>
      </c>
      <c r="B60" s="30" t="s">
        <v>32</v>
      </c>
      <c r="C60" s="30" t="s">
        <v>32</v>
      </c>
      <c r="D60" s="19" t="s">
        <v>9</v>
      </c>
      <c r="E60" s="75">
        <v>70.63</v>
      </c>
      <c r="F60" s="17">
        <v>3239</v>
      </c>
      <c r="G60" s="17" t="s">
        <v>92</v>
      </c>
    </row>
    <row r="61" spans="1:10" x14ac:dyDescent="0.25">
      <c r="A61" s="23" t="s">
        <v>122</v>
      </c>
      <c r="B61" s="30" t="s">
        <v>32</v>
      </c>
      <c r="C61" s="30" t="s">
        <v>32</v>
      </c>
      <c r="D61" s="19" t="s">
        <v>9</v>
      </c>
      <c r="E61" s="75">
        <v>63.9</v>
      </c>
      <c r="F61" s="17">
        <v>3239</v>
      </c>
      <c r="G61" s="17" t="s">
        <v>92</v>
      </c>
    </row>
    <row r="62" spans="1:10" x14ac:dyDescent="0.25">
      <c r="A62" s="90" t="s">
        <v>104</v>
      </c>
      <c r="B62" s="30" t="s">
        <v>32</v>
      </c>
      <c r="C62" s="30" t="s">
        <v>32</v>
      </c>
      <c r="D62" s="19" t="s">
        <v>9</v>
      </c>
      <c r="E62" s="87">
        <v>300</v>
      </c>
      <c r="F62" s="17">
        <v>3239</v>
      </c>
      <c r="G62" s="17" t="s">
        <v>118</v>
      </c>
    </row>
    <row r="63" spans="1:10" x14ac:dyDescent="0.25">
      <c r="A63" s="102" t="s">
        <v>108</v>
      </c>
      <c r="B63" s="103"/>
      <c r="C63" s="103"/>
      <c r="D63" s="48"/>
      <c r="E63" s="49">
        <f>SUM(E60:E62)</f>
        <v>434.53</v>
      </c>
      <c r="F63" s="50"/>
      <c r="G63" s="50"/>
    </row>
    <row r="64" spans="1:10" x14ac:dyDescent="0.25">
      <c r="A64" s="120" t="s">
        <v>65</v>
      </c>
      <c r="B64" s="120"/>
      <c r="C64" s="120"/>
      <c r="D64" s="52"/>
      <c r="E64" s="53">
        <f>+E59+E57+E53+E47+E40+E35+E63+E37</f>
        <v>11586.3</v>
      </c>
      <c r="F64" s="108"/>
      <c r="G64" s="109"/>
    </row>
    <row r="65" spans="1:7" x14ac:dyDescent="0.25">
      <c r="A65" s="17" t="s">
        <v>104</v>
      </c>
      <c r="B65" s="92" t="s">
        <v>32</v>
      </c>
      <c r="C65" s="62" t="s">
        <v>32</v>
      </c>
      <c r="D65" s="20" t="s">
        <v>9</v>
      </c>
      <c r="E65" s="54">
        <v>300</v>
      </c>
      <c r="F65" s="27">
        <v>3294</v>
      </c>
      <c r="G65" s="27" t="s">
        <v>105</v>
      </c>
    </row>
    <row r="66" spans="1:7" x14ac:dyDescent="0.25">
      <c r="A66" s="105" t="s">
        <v>67</v>
      </c>
      <c r="B66" s="105"/>
      <c r="C66" s="105"/>
      <c r="D66" s="28"/>
      <c r="E66" s="55">
        <f>SUM(E65:E65)</f>
        <v>300</v>
      </c>
      <c r="F66" s="105"/>
      <c r="G66" s="105"/>
    </row>
    <row r="67" spans="1:7" x14ac:dyDescent="0.25">
      <c r="A67" s="17" t="s">
        <v>15</v>
      </c>
      <c r="B67" s="25">
        <v>43965974818</v>
      </c>
      <c r="C67" s="19" t="s">
        <v>11</v>
      </c>
      <c r="D67" s="19" t="s">
        <v>9</v>
      </c>
      <c r="E67" s="21">
        <v>0.14000000000000001</v>
      </c>
      <c r="F67" s="63">
        <v>3433</v>
      </c>
      <c r="G67" s="23" t="s">
        <v>121</v>
      </c>
    </row>
    <row r="68" spans="1:7" x14ac:dyDescent="0.25">
      <c r="A68" s="17" t="s">
        <v>68</v>
      </c>
      <c r="B68" s="56">
        <v>52508873833</v>
      </c>
      <c r="C68" s="24" t="s">
        <v>69</v>
      </c>
      <c r="D68" s="19" t="s">
        <v>9</v>
      </c>
      <c r="E68" s="54">
        <v>64.64</v>
      </c>
      <c r="F68" s="27">
        <v>3431</v>
      </c>
      <c r="G68" s="27" t="s">
        <v>70</v>
      </c>
    </row>
    <row r="69" spans="1:7" x14ac:dyDescent="0.25">
      <c r="A69" s="102" t="s">
        <v>71</v>
      </c>
      <c r="B69" s="103"/>
      <c r="C69" s="103"/>
      <c r="D69" s="48"/>
      <c r="E69" s="49">
        <f>SUM(E67:E68)</f>
        <v>64.78</v>
      </c>
      <c r="F69" s="102"/>
      <c r="G69" s="104"/>
    </row>
    <row r="70" spans="1:7" x14ac:dyDescent="0.25">
      <c r="A70" s="117" t="s">
        <v>72</v>
      </c>
      <c r="B70" s="117"/>
      <c r="C70" s="117"/>
      <c r="D70" s="57"/>
      <c r="E70" s="58">
        <f>E64+E66+E27+E69+E9</f>
        <v>18959.369999999995</v>
      </c>
      <c r="F70" s="59"/>
      <c r="G70" s="59"/>
    </row>
    <row r="73" spans="1:7" x14ac:dyDescent="0.25">
      <c r="A73" t="s">
        <v>73</v>
      </c>
      <c r="B73" s="60"/>
      <c r="C73" s="61"/>
      <c r="D73" s="61"/>
    </row>
    <row r="74" spans="1:7" x14ac:dyDescent="0.25">
      <c r="A74" t="s">
        <v>74</v>
      </c>
      <c r="B74" s="60"/>
      <c r="C74" s="61"/>
      <c r="D74" s="61"/>
    </row>
    <row r="75" spans="1:7" x14ac:dyDescent="0.25">
      <c r="A75" t="s">
        <v>75</v>
      </c>
      <c r="B75" s="60"/>
      <c r="C75" s="61"/>
      <c r="D75" s="61"/>
    </row>
    <row r="76" spans="1:7" x14ac:dyDescent="0.25">
      <c r="B76" s="60"/>
      <c r="C76" s="61"/>
      <c r="D76" s="61"/>
    </row>
    <row r="77" spans="1:7" x14ac:dyDescent="0.25">
      <c r="A77" s="118" t="s">
        <v>135</v>
      </c>
      <c r="B77" s="118"/>
      <c r="C77" s="118"/>
      <c r="D77" s="118"/>
      <c r="E77" s="118"/>
    </row>
    <row r="78" spans="1:7" x14ac:dyDescent="0.25">
      <c r="B78" s="60"/>
      <c r="C78" s="61"/>
      <c r="D78" s="61"/>
    </row>
    <row r="79" spans="1:7" x14ac:dyDescent="0.25">
      <c r="A79" s="27" t="s">
        <v>76</v>
      </c>
      <c r="B79" s="119" t="s">
        <v>77</v>
      </c>
      <c r="C79" s="119"/>
      <c r="D79" s="119"/>
      <c r="E79" s="119"/>
    </row>
    <row r="80" spans="1:7" x14ac:dyDescent="0.25">
      <c r="A80" s="111">
        <f>6596.36+231963.44</f>
        <v>238559.8</v>
      </c>
      <c r="B80" s="113" t="s">
        <v>78</v>
      </c>
      <c r="C80" s="113"/>
      <c r="D80" s="113"/>
      <c r="E80" s="113"/>
    </row>
    <row r="81" spans="1:7" x14ac:dyDescent="0.25">
      <c r="A81" s="112"/>
      <c r="B81" s="113"/>
      <c r="C81" s="113"/>
      <c r="D81" s="113"/>
      <c r="E81" s="113"/>
    </row>
    <row r="82" spans="1:7" x14ac:dyDescent="0.25">
      <c r="A82" s="64">
        <v>6030.5</v>
      </c>
      <c r="B82" s="114" t="s">
        <v>79</v>
      </c>
      <c r="C82" s="115"/>
      <c r="D82" s="115"/>
      <c r="E82" s="116"/>
      <c r="G82" t="s">
        <v>56</v>
      </c>
    </row>
    <row r="83" spans="1:7" x14ac:dyDescent="0.25">
      <c r="A83" s="26">
        <f>1092.87+38180.72</f>
        <v>39273.590000000004</v>
      </c>
      <c r="B83" s="114" t="s">
        <v>80</v>
      </c>
      <c r="C83" s="115"/>
      <c r="D83" s="115"/>
      <c r="E83" s="116"/>
    </row>
    <row r="84" spans="1:7" x14ac:dyDescent="0.25">
      <c r="A84" s="26">
        <v>407.07</v>
      </c>
      <c r="B84" s="114" t="s">
        <v>81</v>
      </c>
      <c r="C84" s="115"/>
      <c r="D84" s="115"/>
      <c r="E84" s="116"/>
    </row>
    <row r="85" spans="1:7" x14ac:dyDescent="0.25">
      <c r="A85" s="64">
        <v>0</v>
      </c>
      <c r="B85" s="114" t="s">
        <v>82</v>
      </c>
      <c r="C85" s="115"/>
      <c r="D85" s="115"/>
      <c r="E85" s="116"/>
    </row>
    <row r="86" spans="1:7" x14ac:dyDescent="0.25">
      <c r="A86" s="26">
        <f>1000+1000</f>
        <v>2000</v>
      </c>
      <c r="B86" s="114" t="s">
        <v>83</v>
      </c>
      <c r="C86" s="115"/>
      <c r="D86" s="115"/>
      <c r="E86" s="116"/>
    </row>
    <row r="87" spans="1:7" x14ac:dyDescent="0.25">
      <c r="A87" s="26">
        <v>0</v>
      </c>
      <c r="B87" s="66" t="s">
        <v>98</v>
      </c>
      <c r="C87" s="44"/>
      <c r="D87" s="44"/>
      <c r="E87" s="67"/>
    </row>
    <row r="88" spans="1:7" x14ac:dyDescent="0.25">
      <c r="A88" s="26">
        <v>26.95</v>
      </c>
      <c r="B88" s="66" t="s">
        <v>111</v>
      </c>
      <c r="C88" s="65"/>
      <c r="D88" s="65"/>
      <c r="E88" s="67"/>
    </row>
    <row r="89" spans="1:7" x14ac:dyDescent="0.25">
      <c r="A89" s="68">
        <v>336</v>
      </c>
      <c r="B89" s="121" t="s">
        <v>84</v>
      </c>
      <c r="C89" s="122"/>
      <c r="D89" s="122"/>
      <c r="E89" s="123"/>
    </row>
    <row r="90" spans="1:7" x14ac:dyDescent="0.25">
      <c r="A90" s="70">
        <f>SUM(A80:A89)</f>
        <v>286633.91000000003</v>
      </c>
      <c r="B90" s="60"/>
      <c r="C90" s="61"/>
      <c r="D90" s="61"/>
    </row>
    <row r="91" spans="1:7" x14ac:dyDescent="0.25">
      <c r="A91" s="71"/>
      <c r="B91" s="60"/>
      <c r="C91" s="61"/>
      <c r="D91" s="61"/>
    </row>
    <row r="92" spans="1:7" x14ac:dyDescent="0.25">
      <c r="A92" s="72" t="s">
        <v>85</v>
      </c>
      <c r="B92" s="55">
        <f>A90+E70</f>
        <v>305593.28000000003</v>
      </c>
      <c r="C92" s="73"/>
      <c r="D92" s="73"/>
      <c r="E92" s="74"/>
    </row>
    <row r="101" spans="13:13" x14ac:dyDescent="0.25">
      <c r="M101" s="3"/>
    </row>
    <row r="102" spans="13:13" x14ac:dyDescent="0.25">
      <c r="M102" s="3"/>
    </row>
    <row r="103" spans="13:13" x14ac:dyDescent="0.25">
      <c r="M103" s="3"/>
    </row>
    <row r="104" spans="13:13" x14ac:dyDescent="0.25">
      <c r="M104" s="3"/>
    </row>
    <row r="105" spans="13:13" x14ac:dyDescent="0.25">
      <c r="M105" s="3"/>
    </row>
    <row r="106" spans="13:13" x14ac:dyDescent="0.25">
      <c r="M106" s="3"/>
    </row>
    <row r="107" spans="13:13" x14ac:dyDescent="0.25">
      <c r="M107" s="3"/>
    </row>
    <row r="108" spans="13:13" x14ac:dyDescent="0.25">
      <c r="M108" s="3"/>
    </row>
    <row r="109" spans="13:13" x14ac:dyDescent="0.25">
      <c r="M109" s="3"/>
    </row>
    <row r="110" spans="13:13" x14ac:dyDescent="0.25">
      <c r="M110" s="3"/>
    </row>
    <row r="111" spans="13:13" x14ac:dyDescent="0.25">
      <c r="M111" s="3"/>
    </row>
    <row r="112" spans="13:13" x14ac:dyDescent="0.25">
      <c r="M112" s="3"/>
    </row>
  </sheetData>
  <mergeCells count="37">
    <mergeCell ref="B83:E83"/>
    <mergeCell ref="B84:E84"/>
    <mergeCell ref="B85:E85"/>
    <mergeCell ref="B86:E86"/>
    <mergeCell ref="B89:E89"/>
    <mergeCell ref="A80:A81"/>
    <mergeCell ref="B80:E81"/>
    <mergeCell ref="B82:E82"/>
    <mergeCell ref="A66:C66"/>
    <mergeCell ref="F66:G66"/>
    <mergeCell ref="A69:C69"/>
    <mergeCell ref="F69:G69"/>
    <mergeCell ref="A70:C70"/>
    <mergeCell ref="A77:E77"/>
    <mergeCell ref="B79:E79"/>
    <mergeCell ref="F64:G64"/>
    <mergeCell ref="A26:D26"/>
    <mergeCell ref="A27:C27"/>
    <mergeCell ref="A35:D35"/>
    <mergeCell ref="F35:G35"/>
    <mergeCell ref="F40:G40"/>
    <mergeCell ref="F37:G37"/>
    <mergeCell ref="A57:D57"/>
    <mergeCell ref="A63:C63"/>
    <mergeCell ref="A59:C59"/>
    <mergeCell ref="A64:C64"/>
    <mergeCell ref="F19:G19"/>
    <mergeCell ref="A21:C21"/>
    <mergeCell ref="F21:G21"/>
    <mergeCell ref="A24:D24"/>
    <mergeCell ref="F24:G24"/>
    <mergeCell ref="A9:D9"/>
    <mergeCell ref="A37:D37"/>
    <mergeCell ref="A40:D40"/>
    <mergeCell ref="A47:D47"/>
    <mergeCell ref="A53:D53"/>
    <mergeCell ref="A19:C19"/>
  </mergeCells>
  <pageMargins left="0.7" right="0.7" top="0.75" bottom="0.75" header="0.3" footer="0.3"/>
  <pageSetup orientation="portrait" r:id="rId1"/>
  <ignoredErrors>
    <ignoredError sqref="B10: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Asja</cp:lastModifiedBy>
  <dcterms:created xsi:type="dcterms:W3CDTF">2024-10-16T12:31:05Z</dcterms:created>
  <dcterms:modified xsi:type="dcterms:W3CDTF">2024-10-17T08:16:34Z</dcterms:modified>
</cp:coreProperties>
</file>