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"/>
    </mc:Choice>
  </mc:AlternateContent>
  <bookViews>
    <workbookView xWindow="0" yWindow="0" windowWidth="28800" windowHeight="123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1" l="1"/>
  <c r="E56" i="1"/>
  <c r="E18" i="1"/>
  <c r="A69" i="1"/>
  <c r="A66" i="1"/>
  <c r="E50" i="1"/>
  <c r="A71" i="1"/>
  <c r="E36" i="1"/>
  <c r="E15" i="1"/>
  <c r="E33" i="1" l="1"/>
  <c r="E29" i="1"/>
  <c r="E25" i="1"/>
  <c r="E13" i="1" l="1"/>
  <c r="E11" i="1"/>
  <c r="E46" i="1"/>
  <c r="E43" i="1"/>
  <c r="E17" i="1"/>
  <c r="E53" i="1" l="1"/>
  <c r="E55" i="1" l="1"/>
  <c r="E47" i="1"/>
  <c r="E45" i="1"/>
  <c r="E37" i="1"/>
  <c r="E48" i="1" l="1"/>
  <c r="B77" i="1"/>
</calcChain>
</file>

<file path=xl/sharedStrings.xml><?xml version="1.0" encoding="utf-8"?>
<sst xmlns="http://schemas.openxmlformats.org/spreadsheetml/2006/main" count="182" uniqueCount="107">
  <si>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</si>
  <si>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</si>
  <si>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</si>
  <si>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</si>
  <si>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</si>
  <si>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</si>
  <si>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</si>
  <si>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</si>
  <si>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</si>
  <si>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</si>
  <si>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</si>
  <si>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-</t>
  </si>
  <si>
    <t>Split</t>
  </si>
  <si>
    <t>Materijal i sirovine</t>
  </si>
  <si>
    <t>UREDSKI MATERIJAL I OSTALI MATERIJALNI RASHODI</t>
  </si>
  <si>
    <t>HEP ELEKTRA D.O.O.</t>
  </si>
  <si>
    <t>Električna energija</t>
  </si>
  <si>
    <t>ELEKTRIČNA ENERGIJA</t>
  </si>
  <si>
    <t>RASHODI ZA MATERIJAL</t>
  </si>
  <si>
    <t>HT D.D.</t>
  </si>
  <si>
    <t>Fina</t>
  </si>
  <si>
    <t>A1</t>
  </si>
  <si>
    <t>UKUPNO</t>
  </si>
  <si>
    <t>usluge promidžbe i informiranja</t>
  </si>
  <si>
    <t>HRT</t>
  </si>
  <si>
    <t>USLUGE PROMIDŽBE I INFORMIRANJA</t>
  </si>
  <si>
    <t>Trogir Holding</t>
  </si>
  <si>
    <t>09746817380</t>
  </si>
  <si>
    <t>Trogir</t>
  </si>
  <si>
    <t>Iznošenje i odvoz smeća</t>
  </si>
  <si>
    <t>Čistoća d.o.o.</t>
  </si>
  <si>
    <t>Vis</t>
  </si>
  <si>
    <t>Opskrba vodom</t>
  </si>
  <si>
    <t>Vodovod I kanalizacija d.o.o.</t>
  </si>
  <si>
    <t>Grad Split</t>
  </si>
  <si>
    <t>Komunalne usluga</t>
  </si>
  <si>
    <t>Zeleno i modro d.o.o.</t>
  </si>
  <si>
    <t>Kaštel Sućurac</t>
  </si>
  <si>
    <t>UPRAVITELJ D.O.O.</t>
  </si>
  <si>
    <t>Grad Trogir</t>
  </si>
  <si>
    <t>KOMUNALNE USLUGE</t>
  </si>
  <si>
    <t>Grad Vis</t>
  </si>
  <si>
    <t>06192219703</t>
  </si>
  <si>
    <t>zakupnina prostora</t>
  </si>
  <si>
    <t>Republika Hrvatska-Ministarstvo obrane</t>
  </si>
  <si>
    <t>Odvjetničko društvo Matulić, Bilić I Vrsalović</t>
  </si>
  <si>
    <t>zakupnina opreme</t>
  </si>
  <si>
    <t>In rebus d.o.o.</t>
  </si>
  <si>
    <t>ZAKUPNINE I NAJAMNINE</t>
  </si>
  <si>
    <t>AP-SPLIT Split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</si>
  <si>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</si>
  <si>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</si>
  <si>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</si>
  <si>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</si>
  <si>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</si>
  <si>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</si>
  <si>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NAKNADA TROŠKOVA OSOBAMA IZVAN RADNOG ODNOSA</t>
  </si>
  <si>
    <t>Ostali rashodi</t>
  </si>
  <si>
    <t>ZOOM</t>
  </si>
  <si>
    <t>OSTALI NESPOMENUTI RASHODI POSLOVANJA</t>
  </si>
  <si>
    <t>OTP BANKA D.D.</t>
  </si>
  <si>
    <t>Zadar</t>
  </si>
  <si>
    <t>Usluge banaka</t>
  </si>
  <si>
    <t>RASHODI BANAKA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</si>
  <si>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</si>
  <si>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</si>
  <si>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</si>
  <si>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</si>
  <si>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</si>
  <si>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</si>
  <si>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</si>
  <si>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 xml:space="preserve"> 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</si>
  <si>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</si>
  <si>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</si>
  <si>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</si>
  <si>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</si>
  <si>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</si>
  <si>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</si>
  <si>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Makro d.o.o.</t>
  </si>
  <si>
    <t>Dugopolje</t>
  </si>
  <si>
    <t>MATERIJALI ZA TEKUĆE I INVESTICIJSKO ODRŽAVANJE</t>
  </si>
  <si>
    <t>Materijali i dijelovi za tek. održavanje građ. objekata</t>
  </si>
  <si>
    <t>IKEA HRVATSKA D.O.O.</t>
  </si>
  <si>
    <t>Sop</t>
  </si>
  <si>
    <t>Sitni inventar</t>
  </si>
  <si>
    <t>SITNI INVENTAR I AUTO GUME</t>
  </si>
  <si>
    <t>3241- nakande osobama izvan radnog odnosa</t>
  </si>
  <si>
    <t>Naknade osoba izvan radnog odnosa</t>
  </si>
  <si>
    <t>H Globo</t>
  </si>
  <si>
    <t>USLUGE INTERNETA TELEFONA I POŠTE</t>
  </si>
  <si>
    <t>MARK 2 D.O.O.</t>
  </si>
  <si>
    <t>Usluga prijevoza</t>
  </si>
  <si>
    <t>Dario promet j.d.o.o.</t>
  </si>
  <si>
    <t>Usluga telefona i interneta</t>
  </si>
  <si>
    <t>Master Media</t>
  </si>
  <si>
    <t>Facebook</t>
  </si>
  <si>
    <t>MB frigo</t>
  </si>
  <si>
    <t>HP D.D.</t>
  </si>
  <si>
    <t>Tommy</t>
  </si>
  <si>
    <t>Usluga pošte</t>
  </si>
  <si>
    <t>INFORMACIJA O TROŠENJU SREDSTAVA ZA KOLOVOZ 2024. GODINE</t>
  </si>
  <si>
    <t>Isplata Sredstava Za Razdoblje: 01.08.2024 Do 31.08.2024</t>
  </si>
  <si>
    <t>Velika Gorica</t>
  </si>
  <si>
    <t>Glazbala Kovačiček vl. Marioa Kovačiček</t>
  </si>
  <si>
    <t>Seget Donji</t>
  </si>
  <si>
    <t>Javni bilježnik Matijana Paradžik</t>
  </si>
  <si>
    <t>Sudske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</si>
</sst>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38"/>
    </font>
    <font>
      <sz val="11"/>
      <color rgb="FF20284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3" xfId="0" applyBorder="1"/>
    <xf numFmtId="0" fontId="0" fillId="0" borderId="3" xfId="0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4" fontId="0" fillId="4" borderId="3" xfId="0" applyNumberFormat="1" applyFill="1" applyBorder="1"/>
    <xf numFmtId="49" fontId="0" fillId="0" borderId="3" xfId="0" applyNumberFormat="1" applyBorder="1" applyAlignment="1">
      <alignment horizontal="left"/>
    </xf>
    <xf numFmtId="0" fontId="0" fillId="0" borderId="3" xfId="0" applyFill="1" applyBorder="1" applyAlignment="1">
      <alignment horizontal="center"/>
    </xf>
    <xf numFmtId="4" fontId="0" fillId="0" borderId="3" xfId="0" applyNumberFormat="1" applyFill="1" applyBorder="1"/>
    <xf numFmtId="0" fontId="0" fillId="5" borderId="5" xfId="0" applyFill="1" applyBorder="1" applyAlignment="1">
      <alignment horizontal="center"/>
    </xf>
    <xf numFmtId="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6" xfId="0" applyFill="1" applyBorder="1" applyAlignment="1"/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left"/>
    </xf>
    <xf numFmtId="0" fontId="0" fillId="4" borderId="5" xfId="0" applyFill="1" applyBorder="1" applyAlignment="1">
      <alignment horizontal="center"/>
    </xf>
    <xf numFmtId="4" fontId="0" fillId="4" borderId="6" xfId="0" applyNumberFormat="1" applyFill="1" applyBorder="1" applyAlignment="1"/>
    <xf numFmtId="0" fontId="0" fillId="4" borderId="3" xfId="0" applyFill="1" applyBorder="1" applyAlignment="1">
      <alignment wrapText="1"/>
    </xf>
    <xf numFmtId="0" fontId="0" fillId="4" borderId="3" xfId="0" applyFill="1" applyBorder="1"/>
    <xf numFmtId="0" fontId="8" fillId="0" borderId="3" xfId="0" applyFont="1" applyBorder="1" applyAlignment="1">
      <alignment horizontal="left"/>
    </xf>
    <xf numFmtId="2" fontId="0" fillId="0" borderId="3" xfId="0" applyNumberFormat="1" applyFill="1" applyBorder="1"/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4" fontId="0" fillId="4" borderId="3" xfId="0" applyNumberFormat="1" applyFill="1" applyBorder="1" applyAlignment="1"/>
    <xf numFmtId="0" fontId="9" fillId="0" borderId="0" xfId="0" applyFont="1" applyAlignment="1">
      <alignment horizontal="left"/>
    </xf>
    <xf numFmtId="0" fontId="0" fillId="0" borderId="3" xfId="0" applyFill="1" applyBorder="1" applyAlignment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3" xfId="0" applyBorder="1" applyAlignment="1"/>
    <xf numFmtId="0" fontId="0" fillId="0" borderId="6" xfId="0" applyFill="1" applyBorder="1" applyAlignment="1">
      <alignment horizontal="left"/>
    </xf>
    <xf numFmtId="0" fontId="0" fillId="4" borderId="6" xfId="0" applyFill="1" applyBorder="1" applyAlignment="1">
      <alignment horizontal="center" wrapText="1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righ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right"/>
    </xf>
    <xf numFmtId="0" fontId="10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Fill="1" applyBorder="1"/>
    <xf numFmtId="0" fontId="0" fillId="0" borderId="3" xfId="0" applyBorder="1" applyAlignment="1">
      <alignment horizontal="center" vertical="center"/>
    </xf>
    <xf numFmtId="2" fontId="0" fillId="0" borderId="3" xfId="0" applyNumberForma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tabSelected="1" topLeftCell="A59" workbookViewId="0">
      <selection activeCell="D84" sqref="D84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3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7" ht="122.25" customHeight="1" x14ac:dyDescent="0.25">
      <c r="A2" s="1" t="s">
        <v>0</v>
      </c>
      <c r="B2" s="2"/>
      <c r="E2" s="4"/>
    </row>
    <row r="3" spans="1:7" ht="23.25" x14ac:dyDescent="0.35">
      <c r="A3" s="5" t="s">
        <v>1</v>
      </c>
      <c r="B3" s="6"/>
      <c r="C3" s="7"/>
      <c r="D3" s="7"/>
      <c r="E3" s="8"/>
      <c r="F3" s="9"/>
      <c r="G3" s="9"/>
    </row>
    <row r="4" spans="1:7" x14ac:dyDescent="0.25">
      <c r="B4" s="2"/>
      <c r="E4" s="4"/>
    </row>
    <row r="5" spans="1:7" x14ac:dyDescent="0.25">
      <c r="A5" s="10" t="s">
        <v>101</v>
      </c>
      <c r="B5" s="2"/>
      <c r="E5" s="4"/>
    </row>
    <row r="6" spans="1:7" ht="15.75" thickBot="1" x14ac:dyDescent="0.3">
      <c r="A6" s="11"/>
      <c r="B6" s="2"/>
      <c r="C6" s="1"/>
      <c r="D6" s="1"/>
      <c r="E6" s="4"/>
    </row>
    <row r="7" spans="1:7" ht="48" thickTop="1" x14ac:dyDescent="0.25">
      <c r="A7" s="12" t="s">
        <v>2</v>
      </c>
      <c r="B7" s="13" t="s">
        <v>3</v>
      </c>
      <c r="C7" s="14" t="s">
        <v>4</v>
      </c>
      <c r="D7" s="14" t="s">
        <v>5</v>
      </c>
      <c r="E7" s="15" t="s">
        <v>6</v>
      </c>
      <c r="F7" s="12" t="s">
        <v>7</v>
      </c>
      <c r="G7" s="16" t="s">
        <v>8</v>
      </c>
    </row>
    <row r="8" spans="1:7" x14ac:dyDescent="0.25">
      <c r="A8" s="17" t="s">
        <v>78</v>
      </c>
      <c r="B8" s="68">
        <v>53696769296</v>
      </c>
      <c r="C8" s="20" t="s">
        <v>79</v>
      </c>
      <c r="D8" s="53" t="s">
        <v>9</v>
      </c>
      <c r="E8" s="21">
        <v>26.25</v>
      </c>
      <c r="F8" s="35">
        <v>3222</v>
      </c>
      <c r="G8" s="17" t="s">
        <v>13</v>
      </c>
    </row>
    <row r="9" spans="1:7" x14ac:dyDescent="0.25">
      <c r="A9" s="17" t="s">
        <v>96</v>
      </c>
      <c r="B9" s="24">
        <v>61155890230</v>
      </c>
      <c r="C9" s="23" t="s">
        <v>10</v>
      </c>
      <c r="D9" s="20" t="s">
        <v>9</v>
      </c>
      <c r="E9" s="21">
        <v>60.5</v>
      </c>
      <c r="F9" s="17">
        <v>3222</v>
      </c>
      <c r="G9" s="17" t="s">
        <v>13</v>
      </c>
    </row>
    <row r="10" spans="1:7" x14ac:dyDescent="0.25">
      <c r="A10" s="17" t="s">
        <v>98</v>
      </c>
      <c r="B10" s="18">
        <v>31869636818</v>
      </c>
      <c r="C10" s="19" t="s">
        <v>12</v>
      </c>
      <c r="D10" s="20" t="s">
        <v>9</v>
      </c>
      <c r="E10" s="29">
        <v>33.61</v>
      </c>
      <c r="F10" s="22">
        <v>3222</v>
      </c>
      <c r="G10" s="17" t="s">
        <v>13</v>
      </c>
    </row>
    <row r="11" spans="1:7" x14ac:dyDescent="0.25">
      <c r="A11" s="82" t="s">
        <v>14</v>
      </c>
      <c r="B11" s="82"/>
      <c r="C11" s="82"/>
      <c r="D11" s="25"/>
      <c r="E11" s="26">
        <f>SUM(E8:E10)</f>
        <v>120.36</v>
      </c>
      <c r="F11" s="82"/>
      <c r="G11" s="82"/>
    </row>
    <row r="12" spans="1:7" ht="14.25" customHeight="1" x14ac:dyDescent="0.25">
      <c r="A12" s="17" t="s">
        <v>15</v>
      </c>
      <c r="B12" s="19">
        <v>43965974818</v>
      </c>
      <c r="C12" s="20" t="s">
        <v>10</v>
      </c>
      <c r="D12" s="20" t="s">
        <v>9</v>
      </c>
      <c r="E12" s="21">
        <v>431</v>
      </c>
      <c r="F12" s="17">
        <v>3223</v>
      </c>
      <c r="G12" s="17" t="s">
        <v>16</v>
      </c>
    </row>
    <row r="13" spans="1:7" x14ac:dyDescent="0.25">
      <c r="A13" s="82" t="s">
        <v>17</v>
      </c>
      <c r="B13" s="82"/>
      <c r="C13" s="82"/>
      <c r="D13" s="25"/>
      <c r="E13" s="26">
        <f>E12</f>
        <v>431</v>
      </c>
      <c r="F13" s="82"/>
      <c r="G13" s="82"/>
    </row>
    <row r="14" spans="1:7" x14ac:dyDescent="0.25">
      <c r="A14" s="23" t="s">
        <v>90</v>
      </c>
      <c r="B14" s="28">
        <v>16827857930</v>
      </c>
      <c r="C14" s="23" t="s">
        <v>12</v>
      </c>
      <c r="D14" s="28" t="s">
        <v>9</v>
      </c>
      <c r="E14" s="29">
        <v>52.3</v>
      </c>
      <c r="F14" s="47">
        <v>3224</v>
      </c>
      <c r="G14" s="69" t="s">
        <v>81</v>
      </c>
    </row>
    <row r="15" spans="1:7" x14ac:dyDescent="0.25">
      <c r="A15" s="76" t="s">
        <v>80</v>
      </c>
      <c r="B15" s="77"/>
      <c r="C15" s="77"/>
      <c r="D15" s="78"/>
      <c r="E15" s="26">
        <f>SUM(E14:E14)</f>
        <v>52.3</v>
      </c>
      <c r="F15" s="79"/>
      <c r="G15" s="80"/>
    </row>
    <row r="16" spans="1:7" x14ac:dyDescent="0.25">
      <c r="A16" s="17" t="s">
        <v>82</v>
      </c>
      <c r="B16" s="47">
        <v>21523879111</v>
      </c>
      <c r="C16" s="71" t="s">
        <v>83</v>
      </c>
      <c r="D16" s="28" t="s">
        <v>9</v>
      </c>
      <c r="E16" s="29">
        <v>149</v>
      </c>
      <c r="F16" s="72">
        <v>3225</v>
      </c>
      <c r="G16" s="73" t="s">
        <v>84</v>
      </c>
    </row>
    <row r="17" spans="1:7" x14ac:dyDescent="0.25">
      <c r="A17" s="76" t="s">
        <v>85</v>
      </c>
      <c r="B17" s="77"/>
      <c r="C17" s="77"/>
      <c r="D17" s="78"/>
      <c r="E17" s="26">
        <f>E16</f>
        <v>149</v>
      </c>
      <c r="F17" s="39"/>
      <c r="G17" s="70"/>
    </row>
    <row r="18" spans="1:7" x14ac:dyDescent="0.25">
      <c r="A18" s="83" t="s">
        <v>18</v>
      </c>
      <c r="B18" s="84"/>
      <c r="C18" s="84"/>
      <c r="D18" s="30"/>
      <c r="E18" s="31">
        <f>E13+E11+E15+E17</f>
        <v>752.66</v>
      </c>
      <c r="F18" s="32"/>
      <c r="G18" s="33"/>
    </row>
    <row r="19" spans="1:7" x14ac:dyDescent="0.25">
      <c r="A19" s="47" t="s">
        <v>97</v>
      </c>
      <c r="B19" s="47">
        <v>87311810356</v>
      </c>
      <c r="C19" s="47" t="s">
        <v>102</v>
      </c>
      <c r="D19" s="20" t="s">
        <v>9</v>
      </c>
      <c r="E19" s="100">
        <v>3.7</v>
      </c>
      <c r="F19" s="47">
        <v>3231</v>
      </c>
      <c r="G19" s="47" t="s">
        <v>99</v>
      </c>
    </row>
    <row r="20" spans="1:7" x14ac:dyDescent="0.25">
      <c r="A20" s="17" t="s">
        <v>19</v>
      </c>
      <c r="B20" s="34">
        <v>81793146560</v>
      </c>
      <c r="C20" s="20" t="s">
        <v>10</v>
      </c>
      <c r="D20" s="20" t="s">
        <v>9</v>
      </c>
      <c r="E20" s="21">
        <v>9.9</v>
      </c>
      <c r="F20" s="17">
        <v>3231</v>
      </c>
      <c r="G20" s="17" t="s">
        <v>93</v>
      </c>
    </row>
    <row r="21" spans="1:7" x14ac:dyDescent="0.25">
      <c r="A21" s="17" t="s">
        <v>20</v>
      </c>
      <c r="B21" s="19">
        <v>85821130368</v>
      </c>
      <c r="C21" s="20" t="s">
        <v>10</v>
      </c>
      <c r="D21" s="20" t="s">
        <v>9</v>
      </c>
      <c r="E21" s="29">
        <v>1.66</v>
      </c>
      <c r="F21" s="17">
        <v>3231</v>
      </c>
      <c r="G21" s="17" t="s">
        <v>93</v>
      </c>
    </row>
    <row r="22" spans="1:7" x14ac:dyDescent="0.25">
      <c r="A22" s="17" t="s">
        <v>21</v>
      </c>
      <c r="B22" s="19">
        <v>29524210204</v>
      </c>
      <c r="C22" s="20" t="s">
        <v>10</v>
      </c>
      <c r="D22" s="20" t="s">
        <v>9</v>
      </c>
      <c r="E22" s="29">
        <v>190.21</v>
      </c>
      <c r="F22" s="17">
        <v>3231</v>
      </c>
      <c r="G22" s="17" t="s">
        <v>93</v>
      </c>
    </row>
    <row r="23" spans="1:7" x14ac:dyDescent="0.25">
      <c r="A23" s="98" t="s">
        <v>92</v>
      </c>
      <c r="B23" s="64">
        <v>99732601052</v>
      </c>
      <c r="C23" s="65" t="s">
        <v>104</v>
      </c>
      <c r="D23" s="20" t="s">
        <v>9</v>
      </c>
      <c r="E23" s="29">
        <v>250</v>
      </c>
      <c r="F23" s="17">
        <v>3231</v>
      </c>
      <c r="G23" s="17" t="s">
        <v>93</v>
      </c>
    </row>
    <row r="24" spans="1:7" x14ac:dyDescent="0.25">
      <c r="A24" s="98" t="s">
        <v>103</v>
      </c>
      <c r="B24" s="64" t="s">
        <v>11</v>
      </c>
      <c r="C24" s="65" t="s">
        <v>11</v>
      </c>
      <c r="D24" s="20" t="s">
        <v>9</v>
      </c>
      <c r="E24" s="29">
        <v>1000</v>
      </c>
      <c r="F24" s="17">
        <v>3231</v>
      </c>
      <c r="G24" s="17" t="s">
        <v>91</v>
      </c>
    </row>
    <row r="25" spans="1:7" x14ac:dyDescent="0.25">
      <c r="A25" s="76" t="s">
        <v>89</v>
      </c>
      <c r="B25" s="77"/>
      <c r="C25" s="77"/>
      <c r="D25" s="78"/>
      <c r="E25" s="26">
        <f>SUM(E20:E24)</f>
        <v>1451.77</v>
      </c>
      <c r="F25" s="82"/>
      <c r="G25" s="82"/>
    </row>
    <row r="26" spans="1:7" x14ac:dyDescent="0.25">
      <c r="A26" s="17" t="s">
        <v>24</v>
      </c>
      <c r="B26" s="19">
        <v>68419124305</v>
      </c>
      <c r="C26" s="20" t="s">
        <v>10</v>
      </c>
      <c r="D26" s="20" t="s">
        <v>9</v>
      </c>
      <c r="E26" s="29">
        <v>21.24</v>
      </c>
      <c r="F26" s="35">
        <v>3233</v>
      </c>
      <c r="G26" s="22" t="s">
        <v>23</v>
      </c>
    </row>
    <row r="27" spans="1:7" x14ac:dyDescent="0.25">
      <c r="A27" s="17" t="s">
        <v>94</v>
      </c>
      <c r="B27" s="19">
        <v>29824444539</v>
      </c>
      <c r="C27" s="20" t="s">
        <v>102</v>
      </c>
      <c r="D27" s="20" t="s">
        <v>9</v>
      </c>
      <c r="E27" s="29">
        <v>112.25</v>
      </c>
      <c r="F27" s="35">
        <v>3233</v>
      </c>
      <c r="G27" s="22" t="s">
        <v>23</v>
      </c>
    </row>
    <row r="28" spans="1:7" x14ac:dyDescent="0.25">
      <c r="A28" s="17" t="s">
        <v>95</v>
      </c>
      <c r="B28" s="66" t="s">
        <v>11</v>
      </c>
      <c r="C28" s="99" t="s">
        <v>11</v>
      </c>
      <c r="D28" s="20" t="s">
        <v>9</v>
      </c>
      <c r="E28" s="29">
        <v>7.55</v>
      </c>
      <c r="F28" s="35">
        <v>3233</v>
      </c>
      <c r="G28" s="22" t="s">
        <v>23</v>
      </c>
    </row>
    <row r="29" spans="1:7" x14ac:dyDescent="0.25">
      <c r="A29" s="82" t="s">
        <v>25</v>
      </c>
      <c r="B29" s="82"/>
      <c r="C29" s="82"/>
      <c r="D29" s="25"/>
      <c r="E29" s="26">
        <f>SUM(E26:E28)</f>
        <v>141.04000000000002</v>
      </c>
      <c r="F29" s="82"/>
      <c r="G29" s="82"/>
    </row>
    <row r="30" spans="1:7" x14ac:dyDescent="0.25">
      <c r="A30" s="17" t="s">
        <v>26</v>
      </c>
      <c r="B30" s="27" t="s">
        <v>27</v>
      </c>
      <c r="C30" s="20" t="s">
        <v>28</v>
      </c>
      <c r="D30" s="20" t="s">
        <v>9</v>
      </c>
      <c r="E30" s="29">
        <v>16.53</v>
      </c>
      <c r="F30" s="22">
        <v>3234</v>
      </c>
      <c r="G30" s="17" t="s">
        <v>29</v>
      </c>
    </row>
    <row r="31" spans="1:7" x14ac:dyDescent="0.25">
      <c r="A31" s="17" t="s">
        <v>30</v>
      </c>
      <c r="B31" s="36">
        <v>38812451417</v>
      </c>
      <c r="C31" s="20" t="s">
        <v>12</v>
      </c>
      <c r="D31" s="20" t="s">
        <v>9</v>
      </c>
      <c r="E31" s="29">
        <v>192.17</v>
      </c>
      <c r="F31" s="22">
        <v>3234</v>
      </c>
      <c r="G31" s="17" t="s">
        <v>29</v>
      </c>
    </row>
    <row r="32" spans="1:7" x14ac:dyDescent="0.25">
      <c r="A32" s="17" t="s">
        <v>33</v>
      </c>
      <c r="B32" s="19">
        <v>56826138353</v>
      </c>
      <c r="C32" s="20" t="s">
        <v>12</v>
      </c>
      <c r="D32" s="20" t="s">
        <v>9</v>
      </c>
      <c r="E32" s="29">
        <v>15.36</v>
      </c>
      <c r="F32" s="22">
        <v>3234</v>
      </c>
      <c r="G32" s="35" t="s">
        <v>32</v>
      </c>
    </row>
    <row r="33" spans="1:10" x14ac:dyDescent="0.25">
      <c r="A33" s="17" t="s">
        <v>34</v>
      </c>
      <c r="B33" s="19">
        <v>78755598868</v>
      </c>
      <c r="C33" s="20" t="s">
        <v>12</v>
      </c>
      <c r="D33" s="20" t="s">
        <v>9</v>
      </c>
      <c r="E33" s="29">
        <f>113.78*2</f>
        <v>227.56</v>
      </c>
      <c r="F33" s="22">
        <v>3234</v>
      </c>
      <c r="G33" s="17" t="s">
        <v>35</v>
      </c>
    </row>
    <row r="34" spans="1:10" x14ac:dyDescent="0.25">
      <c r="A34" s="17" t="s">
        <v>36</v>
      </c>
      <c r="B34" s="19">
        <v>44813350399</v>
      </c>
      <c r="C34" s="20" t="s">
        <v>37</v>
      </c>
      <c r="D34" s="20" t="s">
        <v>9</v>
      </c>
      <c r="E34" s="29">
        <v>22.2</v>
      </c>
      <c r="F34" s="22">
        <v>3234</v>
      </c>
      <c r="G34" s="17" t="s">
        <v>29</v>
      </c>
    </row>
    <row r="35" spans="1:10" x14ac:dyDescent="0.25">
      <c r="A35" s="17" t="s">
        <v>41</v>
      </c>
      <c r="B35" s="27" t="s">
        <v>42</v>
      </c>
      <c r="C35" s="19" t="s">
        <v>31</v>
      </c>
      <c r="D35" s="20" t="s">
        <v>9</v>
      </c>
      <c r="E35" s="29">
        <v>12.5</v>
      </c>
      <c r="F35" s="22">
        <v>3234</v>
      </c>
      <c r="G35" s="17" t="s">
        <v>29</v>
      </c>
    </row>
    <row r="36" spans="1:10" ht="14.25" customHeight="1" x14ac:dyDescent="0.25">
      <c r="A36" s="17" t="s">
        <v>38</v>
      </c>
      <c r="B36" s="19">
        <v>67670139845</v>
      </c>
      <c r="C36" s="20" t="s">
        <v>12</v>
      </c>
      <c r="D36" s="20" t="s">
        <v>9</v>
      </c>
      <c r="E36" s="29">
        <f>33.28*2</f>
        <v>66.56</v>
      </c>
      <c r="F36" s="22">
        <v>3234</v>
      </c>
      <c r="G36" s="17" t="s">
        <v>35</v>
      </c>
    </row>
    <row r="37" spans="1:10" x14ac:dyDescent="0.25">
      <c r="A37" s="76" t="s">
        <v>40</v>
      </c>
      <c r="B37" s="77"/>
      <c r="C37" s="77"/>
      <c r="D37" s="37"/>
      <c r="E37" s="38">
        <f>SUM(E30:E36)</f>
        <v>552.88</v>
      </c>
      <c r="F37" s="26"/>
      <c r="G37" s="39"/>
    </row>
    <row r="38" spans="1:10" x14ac:dyDescent="0.25">
      <c r="A38" s="17" t="s">
        <v>41</v>
      </c>
      <c r="B38" s="27" t="s">
        <v>42</v>
      </c>
      <c r="C38" s="19" t="s">
        <v>31</v>
      </c>
      <c r="D38" s="20" t="s">
        <v>9</v>
      </c>
      <c r="E38" s="29">
        <v>10.220000000000001</v>
      </c>
      <c r="F38" s="17">
        <v>3235</v>
      </c>
      <c r="G38" s="17" t="s">
        <v>43</v>
      </c>
    </row>
    <row r="39" spans="1:10" x14ac:dyDescent="0.25">
      <c r="A39" s="17" t="s">
        <v>44</v>
      </c>
      <c r="B39" s="19">
        <v>66486182714</v>
      </c>
      <c r="C39" s="19" t="s">
        <v>10</v>
      </c>
      <c r="D39" s="20" t="s">
        <v>9</v>
      </c>
      <c r="E39" s="29">
        <v>15.93</v>
      </c>
      <c r="F39" s="17">
        <v>3235</v>
      </c>
      <c r="G39" s="17" t="s">
        <v>43</v>
      </c>
    </row>
    <row r="40" spans="1:10" x14ac:dyDescent="0.25">
      <c r="A40" s="17" t="s">
        <v>39</v>
      </c>
      <c r="B40" s="19">
        <v>84400309496</v>
      </c>
      <c r="C40" s="19" t="s">
        <v>28</v>
      </c>
      <c r="D40" s="20" t="s">
        <v>9</v>
      </c>
      <c r="E40" s="29">
        <v>86.76</v>
      </c>
      <c r="F40" s="17">
        <v>3235</v>
      </c>
      <c r="G40" s="17" t="s">
        <v>43</v>
      </c>
    </row>
    <row r="41" spans="1:10" x14ac:dyDescent="0.25">
      <c r="A41" s="17" t="s">
        <v>45</v>
      </c>
      <c r="B41" s="19">
        <v>25781343234</v>
      </c>
      <c r="C41" s="19" t="s">
        <v>12</v>
      </c>
      <c r="D41" s="20" t="s">
        <v>9</v>
      </c>
      <c r="E41" s="29">
        <v>2019.37</v>
      </c>
      <c r="F41" s="17">
        <v>3235</v>
      </c>
      <c r="G41" s="17" t="s">
        <v>43</v>
      </c>
      <c r="I41" t="s">
        <v>71</v>
      </c>
    </row>
    <row r="42" spans="1:10" x14ac:dyDescent="0.25">
      <c r="A42" s="17" t="s">
        <v>47</v>
      </c>
      <c r="B42" s="23">
        <v>91591564577</v>
      </c>
      <c r="C42" s="19" t="s">
        <v>10</v>
      </c>
      <c r="D42" s="20" t="s">
        <v>9</v>
      </c>
      <c r="E42" s="29">
        <v>130.65</v>
      </c>
      <c r="F42" s="22">
        <v>3235</v>
      </c>
      <c r="G42" s="22" t="s">
        <v>46</v>
      </c>
    </row>
    <row r="43" spans="1:10" x14ac:dyDescent="0.25">
      <c r="A43" s="76" t="s">
        <v>48</v>
      </c>
      <c r="B43" s="77"/>
      <c r="C43" s="77"/>
      <c r="D43" s="37"/>
      <c r="E43" s="38">
        <f>SUM(E38:E42)</f>
        <v>2262.9299999999998</v>
      </c>
      <c r="F43" s="40"/>
      <c r="G43" s="40"/>
    </row>
    <row r="44" spans="1:10" x14ac:dyDescent="0.25">
      <c r="A44" s="17" t="s">
        <v>49</v>
      </c>
      <c r="B44" s="41">
        <v>82888704837</v>
      </c>
      <c r="C44" s="20" t="s">
        <v>12</v>
      </c>
      <c r="D44" s="20" t="s">
        <v>9</v>
      </c>
      <c r="E44" s="29">
        <v>34.54</v>
      </c>
      <c r="F44" s="17">
        <v>3237</v>
      </c>
      <c r="G44" s="17" t="s">
        <v>50</v>
      </c>
    </row>
    <row r="45" spans="1:10" x14ac:dyDescent="0.25">
      <c r="A45" s="76" t="s">
        <v>51</v>
      </c>
      <c r="B45" s="77"/>
      <c r="C45" s="77"/>
      <c r="D45" s="37"/>
      <c r="E45" s="38">
        <f>SUM(E44:E44)</f>
        <v>34.54</v>
      </c>
      <c r="F45" s="40"/>
      <c r="G45" s="40"/>
    </row>
    <row r="46" spans="1:10" x14ac:dyDescent="0.25">
      <c r="A46" s="17" t="s">
        <v>52</v>
      </c>
      <c r="B46" s="41">
        <v>82888704837</v>
      </c>
      <c r="C46" s="20" t="s">
        <v>12</v>
      </c>
      <c r="D46" s="20" t="s">
        <v>9</v>
      </c>
      <c r="E46" s="29">
        <f>31.54+73</f>
        <v>104.53999999999999</v>
      </c>
      <c r="F46" s="17">
        <v>3238</v>
      </c>
      <c r="G46" s="17" t="s">
        <v>53</v>
      </c>
    </row>
    <row r="47" spans="1:10" x14ac:dyDescent="0.25">
      <c r="A47" s="76" t="s">
        <v>54</v>
      </c>
      <c r="B47" s="77"/>
      <c r="C47" s="77"/>
      <c r="D47" s="37"/>
      <c r="E47" s="38">
        <f>E46</f>
        <v>104.53999999999999</v>
      </c>
      <c r="F47" s="40"/>
      <c r="G47" s="40"/>
      <c r="J47" t="s">
        <v>71</v>
      </c>
    </row>
    <row r="48" spans="1:10" x14ac:dyDescent="0.25">
      <c r="A48" s="81" t="s">
        <v>55</v>
      </c>
      <c r="B48" s="81"/>
      <c r="C48" s="81"/>
      <c r="D48" s="43"/>
      <c r="E48" s="44">
        <f>+E47+E45+E43+E37+E29+E25</f>
        <v>4547.7</v>
      </c>
      <c r="F48" s="83"/>
      <c r="G48" s="85"/>
    </row>
    <row r="49" spans="1:7" x14ac:dyDescent="0.25">
      <c r="A49" s="23" t="s">
        <v>88</v>
      </c>
      <c r="B49" s="28">
        <v>22809411811</v>
      </c>
      <c r="C49" s="19" t="s">
        <v>12</v>
      </c>
      <c r="D49" s="20" t="s">
        <v>9</v>
      </c>
      <c r="E49" s="29">
        <v>236.7</v>
      </c>
      <c r="F49" s="74">
        <v>3241</v>
      </c>
      <c r="G49" s="69" t="s">
        <v>87</v>
      </c>
    </row>
    <row r="50" spans="1:7" x14ac:dyDescent="0.25">
      <c r="A50" s="76" t="s">
        <v>56</v>
      </c>
      <c r="B50" s="77"/>
      <c r="C50" s="77"/>
      <c r="D50" s="78"/>
      <c r="E50" s="38">
        <f>E49</f>
        <v>236.7</v>
      </c>
      <c r="F50" s="76"/>
      <c r="G50" s="78"/>
    </row>
    <row r="51" spans="1:7" x14ac:dyDescent="0.25">
      <c r="A51" s="17" t="s">
        <v>105</v>
      </c>
      <c r="B51" s="75">
        <v>69594909753</v>
      </c>
      <c r="C51" s="19" t="s">
        <v>12</v>
      </c>
      <c r="D51" s="66" t="s">
        <v>9</v>
      </c>
      <c r="E51" s="42">
        <v>125.45</v>
      </c>
      <c r="F51" s="22">
        <v>3299</v>
      </c>
      <c r="G51" s="22" t="s">
        <v>106</v>
      </c>
    </row>
    <row r="52" spans="1:7" x14ac:dyDescent="0.25">
      <c r="A52" s="22" t="s">
        <v>58</v>
      </c>
      <c r="B52" s="28" t="s">
        <v>11</v>
      </c>
      <c r="C52" s="71" t="s">
        <v>11</v>
      </c>
      <c r="D52" s="53" t="s">
        <v>9</v>
      </c>
      <c r="E52" s="42">
        <v>17.489999999999998</v>
      </c>
      <c r="F52" s="22">
        <v>3299</v>
      </c>
      <c r="G52" s="22" t="s">
        <v>57</v>
      </c>
    </row>
    <row r="53" spans="1:7" x14ac:dyDescent="0.25">
      <c r="A53" s="82" t="s">
        <v>59</v>
      </c>
      <c r="B53" s="82"/>
      <c r="C53" s="82"/>
      <c r="D53" s="25"/>
      <c r="E53" s="45">
        <f>SUM(E51:E52)</f>
        <v>142.94</v>
      </c>
      <c r="F53" s="82"/>
      <c r="G53" s="82"/>
    </row>
    <row r="54" spans="1:7" x14ac:dyDescent="0.25">
      <c r="A54" s="17" t="s">
        <v>60</v>
      </c>
      <c r="B54" s="46">
        <v>52508873833</v>
      </c>
      <c r="C54" s="18" t="s">
        <v>61</v>
      </c>
      <c r="D54" s="20" t="s">
        <v>9</v>
      </c>
      <c r="E54" s="42">
        <v>188.81</v>
      </c>
      <c r="F54" s="22">
        <v>3431</v>
      </c>
      <c r="G54" s="22" t="s">
        <v>62</v>
      </c>
    </row>
    <row r="55" spans="1:7" x14ac:dyDescent="0.25">
      <c r="A55" s="76" t="s">
        <v>63</v>
      </c>
      <c r="B55" s="77"/>
      <c r="C55" s="77"/>
      <c r="D55" s="37"/>
      <c r="E55" s="38">
        <f>E54</f>
        <v>188.81</v>
      </c>
      <c r="F55" s="76"/>
      <c r="G55" s="78"/>
    </row>
    <row r="56" spans="1:7" x14ac:dyDescent="0.25">
      <c r="A56" s="89" t="s">
        <v>22</v>
      </c>
      <c r="B56" s="89"/>
      <c r="C56" s="89"/>
      <c r="D56" s="48"/>
      <c r="E56" s="49">
        <f>E48+E53+E18+E55+E50</f>
        <v>5868.8099999999995</v>
      </c>
      <c r="F56" s="50"/>
      <c r="G56" s="50"/>
    </row>
    <row r="59" spans="1:7" x14ac:dyDescent="0.25">
      <c r="A59" t="s">
        <v>64</v>
      </c>
      <c r="B59" s="51"/>
      <c r="C59" s="52"/>
      <c r="D59" s="52"/>
    </row>
    <row r="60" spans="1:7" x14ac:dyDescent="0.25">
      <c r="A60" t="s">
        <v>65</v>
      </c>
      <c r="B60" s="51"/>
      <c r="C60" s="52"/>
      <c r="D60" s="52"/>
    </row>
    <row r="61" spans="1:7" x14ac:dyDescent="0.25">
      <c r="A61" t="s">
        <v>66</v>
      </c>
      <c r="B61" s="51"/>
      <c r="C61" s="52"/>
      <c r="D61" s="52"/>
    </row>
    <row r="62" spans="1:7" x14ac:dyDescent="0.25">
      <c r="B62" s="51"/>
      <c r="C62" s="52"/>
      <c r="D62" s="52"/>
    </row>
    <row r="63" spans="1:7" x14ac:dyDescent="0.25">
      <c r="A63" s="90" t="s">
        <v>100</v>
      </c>
      <c r="B63" s="90"/>
      <c r="C63" s="90"/>
      <c r="D63" s="90"/>
      <c r="E63" s="90"/>
    </row>
    <row r="64" spans="1:7" x14ac:dyDescent="0.25">
      <c r="B64" s="51"/>
      <c r="C64" s="52"/>
      <c r="D64" s="52"/>
    </row>
    <row r="65" spans="1:7" x14ac:dyDescent="0.25">
      <c r="A65" s="22" t="s">
        <v>67</v>
      </c>
      <c r="B65" s="91" t="s">
        <v>68</v>
      </c>
      <c r="C65" s="91"/>
      <c r="D65" s="91"/>
      <c r="E65" s="91"/>
    </row>
    <row r="66" spans="1:7" x14ac:dyDescent="0.25">
      <c r="A66" s="92">
        <f>6545+238189.34</f>
        <v>244734.34</v>
      </c>
      <c r="B66" s="94" t="s">
        <v>69</v>
      </c>
      <c r="C66" s="94"/>
      <c r="D66" s="94"/>
      <c r="E66" s="94"/>
    </row>
    <row r="67" spans="1:7" x14ac:dyDescent="0.25">
      <c r="A67" s="93"/>
      <c r="B67" s="94"/>
      <c r="C67" s="94"/>
      <c r="D67" s="94"/>
      <c r="E67" s="94"/>
    </row>
    <row r="68" spans="1:7" x14ac:dyDescent="0.25">
      <c r="A68" s="54">
        <v>707.1</v>
      </c>
      <c r="B68" s="86" t="s">
        <v>70</v>
      </c>
      <c r="C68" s="87"/>
      <c r="D68" s="87"/>
      <c r="E68" s="88"/>
      <c r="G68" t="s">
        <v>71</v>
      </c>
    </row>
    <row r="69" spans="1:7" x14ac:dyDescent="0.25">
      <c r="A69" s="29">
        <f>1079.93+39301.1</f>
        <v>40381.03</v>
      </c>
      <c r="B69" s="86" t="s">
        <v>72</v>
      </c>
      <c r="C69" s="87"/>
      <c r="D69" s="87"/>
      <c r="E69" s="88"/>
    </row>
    <row r="70" spans="1:7" x14ac:dyDescent="0.25">
      <c r="A70" s="29">
        <v>43</v>
      </c>
      <c r="B70" s="86" t="s">
        <v>73</v>
      </c>
      <c r="C70" s="87"/>
      <c r="D70" s="87"/>
      <c r="E70" s="88"/>
    </row>
    <row r="71" spans="1:7" x14ac:dyDescent="0.25">
      <c r="A71" s="67">
        <f>1560+90</f>
        <v>1650</v>
      </c>
      <c r="B71" s="86" t="s">
        <v>74</v>
      </c>
      <c r="C71" s="87"/>
      <c r="D71" s="87"/>
      <c r="E71" s="88"/>
    </row>
    <row r="72" spans="1:7" x14ac:dyDescent="0.25">
      <c r="A72" s="29">
        <v>900</v>
      </c>
      <c r="B72" s="86" t="s">
        <v>75</v>
      </c>
      <c r="C72" s="87"/>
      <c r="D72" s="87"/>
      <c r="E72" s="88"/>
    </row>
    <row r="73" spans="1:7" x14ac:dyDescent="0.25">
      <c r="A73" s="29">
        <v>0</v>
      </c>
      <c r="B73" s="55" t="s">
        <v>86</v>
      </c>
      <c r="C73" s="56"/>
      <c r="D73" s="56"/>
      <c r="E73" s="57"/>
    </row>
    <row r="74" spans="1:7" x14ac:dyDescent="0.25">
      <c r="A74" s="58">
        <v>336</v>
      </c>
      <c r="B74" s="95" t="s">
        <v>76</v>
      </c>
      <c r="C74" s="96"/>
      <c r="D74" s="96"/>
      <c r="E74" s="97"/>
    </row>
    <row r="75" spans="1:7" x14ac:dyDescent="0.25">
      <c r="A75" s="59">
        <f>SUM(A66:A74)</f>
        <v>288751.46999999997</v>
      </c>
      <c r="B75" s="51"/>
      <c r="C75" s="52"/>
      <c r="D75" s="52"/>
    </row>
    <row r="76" spans="1:7" x14ac:dyDescent="0.25">
      <c r="A76" s="60"/>
      <c r="B76" s="51"/>
      <c r="C76" s="52"/>
      <c r="D76" s="52"/>
    </row>
    <row r="77" spans="1:7" x14ac:dyDescent="0.25">
      <c r="A77" s="61" t="s">
        <v>77</v>
      </c>
      <c r="B77" s="45">
        <f>A75+E56</f>
        <v>294620.27999999997</v>
      </c>
      <c r="C77" s="62"/>
      <c r="D77" s="62"/>
      <c r="E77" s="63"/>
    </row>
    <row r="86" spans="13:13" x14ac:dyDescent="0.25">
      <c r="M86" s="3"/>
    </row>
    <row r="87" spans="13:13" x14ac:dyDescent="0.25">
      <c r="M87" s="3"/>
    </row>
    <row r="88" spans="13:13" x14ac:dyDescent="0.25">
      <c r="M88" s="3"/>
    </row>
    <row r="89" spans="13:13" x14ac:dyDescent="0.25">
      <c r="M89" s="3"/>
    </row>
    <row r="90" spans="13:13" x14ac:dyDescent="0.25">
      <c r="M90" s="3"/>
    </row>
    <row r="91" spans="13:13" x14ac:dyDescent="0.25">
      <c r="M91" s="3"/>
    </row>
    <row r="92" spans="13:13" x14ac:dyDescent="0.25">
      <c r="M92" s="3"/>
    </row>
    <row r="93" spans="13:13" x14ac:dyDescent="0.25">
      <c r="M93" s="3"/>
    </row>
    <row r="94" spans="13:13" x14ac:dyDescent="0.25">
      <c r="M94" s="3"/>
    </row>
    <row r="95" spans="13:13" x14ac:dyDescent="0.25">
      <c r="M95" s="3"/>
    </row>
    <row r="96" spans="13:13" x14ac:dyDescent="0.25">
      <c r="M96" s="3"/>
    </row>
    <row r="97" spans="13:13" x14ac:dyDescent="0.25">
      <c r="M97" s="3"/>
    </row>
  </sheetData>
  <mergeCells count="35">
    <mergeCell ref="B69:E69"/>
    <mergeCell ref="B70:E70"/>
    <mergeCell ref="B71:E71"/>
    <mergeCell ref="B72:E72"/>
    <mergeCell ref="B74:E74"/>
    <mergeCell ref="A48:C48"/>
    <mergeCell ref="F48:G48"/>
    <mergeCell ref="A53:C53"/>
    <mergeCell ref="F53:G53"/>
    <mergeCell ref="B68:E68"/>
    <mergeCell ref="A55:C55"/>
    <mergeCell ref="F55:G55"/>
    <mergeCell ref="A56:C56"/>
    <mergeCell ref="A63:E63"/>
    <mergeCell ref="B65:E65"/>
    <mergeCell ref="A66:A67"/>
    <mergeCell ref="B66:E67"/>
    <mergeCell ref="A11:C11"/>
    <mergeCell ref="F11:G11"/>
    <mergeCell ref="A13:C13"/>
    <mergeCell ref="F13:G13"/>
    <mergeCell ref="A15:D15"/>
    <mergeCell ref="F15:G15"/>
    <mergeCell ref="A17:D17"/>
    <mergeCell ref="F50:G50"/>
    <mergeCell ref="A50:D50"/>
    <mergeCell ref="A25:D25"/>
    <mergeCell ref="A18:C18"/>
    <mergeCell ref="F25:G25"/>
    <mergeCell ref="A29:C29"/>
    <mergeCell ref="F29:G29"/>
    <mergeCell ref="A37:C37"/>
    <mergeCell ref="A43:C43"/>
    <mergeCell ref="A45:C45"/>
    <mergeCell ref="A47:C47"/>
  </mergeCells>
  <pageMargins left="0.7" right="0.7" top="0.75" bottom="0.75" header="0.3" footer="0.3"/>
  <pageSetup orientation="portrait" r:id="rId1"/>
  <ignoredErrors>
    <ignoredError sqref="B7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2024-07-22T08:53:18Z</dcterms:created>
  <dcterms:modified xsi:type="dcterms:W3CDTF">2024-09-04T12:38:06Z</dcterms:modified>
</cp:coreProperties>
</file>