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ja\Desktop\GLAZBENA TAJNIŠTVO\RAČUNOVODSTVO\"/>
    </mc:Choice>
  </mc:AlternateContent>
  <bookViews>
    <workbookView xWindow="0" yWindow="0" windowWidth="28800" windowHeight="1243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8" i="1" l="1"/>
  <c r="D115" i="1"/>
  <c r="D116" i="1"/>
  <c r="D114" i="1"/>
  <c r="D123" i="1" l="1"/>
  <c r="D79" i="1" l="1"/>
  <c r="D26" i="1"/>
  <c r="D122" i="1"/>
  <c r="D76" i="1"/>
  <c r="D12" i="1"/>
  <c r="D14" i="1" s="1"/>
  <c r="D110" i="1"/>
  <c r="D108" i="1"/>
  <c r="D104" i="1"/>
  <c r="D100" i="1"/>
  <c r="D90" i="1"/>
  <c r="D61" i="1"/>
  <c r="D59" i="1"/>
  <c r="D49" i="1"/>
  <c r="D51" i="1" s="1"/>
  <c r="D43" i="1"/>
  <c r="D40" i="1"/>
  <c r="D37" i="1"/>
  <c r="D31" i="1"/>
  <c r="D28" i="1"/>
  <c r="D32" i="1" l="1"/>
  <c r="D124" i="1"/>
  <c r="D101" i="1"/>
  <c r="D111" i="1" s="1"/>
  <c r="D127" i="1" l="1"/>
</calcChain>
</file>

<file path=xl/sharedStrings.xml><?xml version="1.0" encoding="utf-8"?>
<sst xmlns="http://schemas.openxmlformats.org/spreadsheetml/2006/main" count="345" uniqueCount="167">
  <si>
    <t>Glazbena škola Josipa Hatzea_x000D_
Trg Hrvatske bratske zajednice 3_x000D_
Split_x000D_
Tel: +385(21)480049   Fax: +385(21)480080_x000D_
OIB: 89701365702_x000D_
Mail: jhatze2@gmail.com_x000D_
IBAN: HR5924070001100581943</t>
  </si>
  <si>
    <t xml:space="preserve">                                                          JAVNA OBJAVA INFORMACIJA O TROŠENJU SREDSTAVA                                                                                                                                                    </t>
  </si>
  <si>
    <t>Naziv Primatelja</t>
  </si>
  <si>
    <t>OIB</t>
  </si>
  <si>
    <t>Sjedište / Prebivalište Primatelja</t>
  </si>
  <si>
    <t>Iznos</t>
  </si>
  <si>
    <t>KONTO</t>
  </si>
  <si>
    <t>Vrsta Rashoda / Izdataka</t>
  </si>
  <si>
    <t>HOTEL LAGUNA</t>
  </si>
  <si>
    <t>09108490750</t>
  </si>
  <si>
    <t>Zagreb</t>
  </si>
  <si>
    <t>Službeno putovanje</t>
  </si>
  <si>
    <t xml:space="preserve">DARIO PROMET </t>
  </si>
  <si>
    <t>Seget Donji</t>
  </si>
  <si>
    <t>AIR SERBIA</t>
  </si>
  <si>
    <t>GB ROOMS CVJETNO D.O.O.</t>
  </si>
  <si>
    <t>-</t>
  </si>
  <si>
    <t>UKUPNO</t>
  </si>
  <si>
    <t>NARODNE NOVINE</t>
  </si>
  <si>
    <t>Uredski materijal I ostali materijal</t>
  </si>
  <si>
    <t>BINAR D.O.O.</t>
  </si>
  <si>
    <t>Split</t>
  </si>
  <si>
    <t>STAR BOARD D.O.O.</t>
  </si>
  <si>
    <t>29851677029</t>
  </si>
  <si>
    <t>Materijal I sirovine</t>
  </si>
  <si>
    <t>BALETNA ŠKOLA VL. DUJE PERIŠIN</t>
  </si>
  <si>
    <t>SEMKO D.O.O.</t>
  </si>
  <si>
    <t>Zajec d.o.o.</t>
  </si>
  <si>
    <t>Materijali za održavanje</t>
  </si>
  <si>
    <t>HEP ELEKTRA D.O.O.</t>
  </si>
  <si>
    <t>Električna energija</t>
  </si>
  <si>
    <t>SUPER AUDIO D.O.O.</t>
  </si>
  <si>
    <t>Sitni inventar</t>
  </si>
  <si>
    <t>RASHODI ZA MATERIJAL</t>
  </si>
  <si>
    <t>HT D.D.</t>
  </si>
  <si>
    <t>Usluga telefona I interneta</t>
  </si>
  <si>
    <t>Odanost d.o.o.</t>
  </si>
  <si>
    <t>Ostale usluge prijevoza</t>
  </si>
  <si>
    <t>Fina</t>
  </si>
  <si>
    <t>A1</t>
  </si>
  <si>
    <t>A442 Obrt za usluge</t>
  </si>
  <si>
    <t>Usluga tekućeg održavanja</t>
  </si>
  <si>
    <t>TAHO-ST</t>
  </si>
  <si>
    <t>Solin</t>
  </si>
  <si>
    <t>HRT</t>
  </si>
  <si>
    <t>usluge promidžbe i informiranja</t>
  </si>
  <si>
    <t>MID export-port d.o.o.</t>
  </si>
  <si>
    <t>USLUGE PROMIDŽBE I INFORMIRANJA</t>
  </si>
  <si>
    <t>Trogir Holding</t>
  </si>
  <si>
    <t>09746817380</t>
  </si>
  <si>
    <t>Trogir</t>
  </si>
  <si>
    <t xml:space="preserve"> iznošenje i odvoz smeća</t>
  </si>
  <si>
    <t>Čistoća d.o.o.</t>
  </si>
  <si>
    <t>Vodovod I kanalizacija d.o.o.</t>
  </si>
  <si>
    <t>Opskrba vodom</t>
  </si>
  <si>
    <t>Grad Split</t>
  </si>
  <si>
    <t>Komunalne usluge</t>
  </si>
  <si>
    <t>Zeleno i modro d.o.o.</t>
  </si>
  <si>
    <t>Kaštel Sućurac</t>
  </si>
  <si>
    <t>Grad trogir</t>
  </si>
  <si>
    <t>Komunalne usluga</t>
  </si>
  <si>
    <t>Grad Vis</t>
  </si>
  <si>
    <t>06192219703</t>
  </si>
  <si>
    <t>Vis</t>
  </si>
  <si>
    <t>KOMUNALNE USLUGE</t>
  </si>
  <si>
    <t>zakupnina prostora</t>
  </si>
  <si>
    <t>Republika Hrvatska-Ministarstvo obrane</t>
  </si>
  <si>
    <t>Elektrotehnička škola</t>
  </si>
  <si>
    <t>Grad Trogir</t>
  </si>
  <si>
    <t>Odvjetničko društvo Matulić, Bilić I Vrsalović</t>
  </si>
  <si>
    <t>In rebus d.o.o.</t>
  </si>
  <si>
    <t>zakupnina opreme</t>
  </si>
  <si>
    <t>ZAKUPNINE I NAJAMNINE</t>
  </si>
  <si>
    <t>CROATIA POLIKLINIKA</t>
  </si>
  <si>
    <t>Zdravstvene usluge</t>
  </si>
  <si>
    <t>ZDRAVSTVENE SLUGE</t>
  </si>
  <si>
    <t>Usluge studentskog centra</t>
  </si>
  <si>
    <t>Ostale intelektualne usluge</t>
  </si>
  <si>
    <t>BLAŽ ŽUPAN</t>
  </si>
  <si>
    <t>ASIDIA, UMETNIŠKE STORITVE VLADIMIR MLINARIĆ</t>
  </si>
  <si>
    <t>INTELEKTUALNE I OSOBNE USLUGE</t>
  </si>
  <si>
    <t>Računalne usluge</t>
  </si>
  <si>
    <t>RAČUNALNE USLUGE</t>
  </si>
  <si>
    <t>STUDIO 9 vl. Dragan Radoš</t>
  </si>
  <si>
    <t>Grafičke usluge</t>
  </si>
  <si>
    <t>Jafra printa d.o.o.</t>
  </si>
  <si>
    <t>Stari Grad</t>
  </si>
  <si>
    <t>Usluge čišćenje</t>
  </si>
  <si>
    <t>Osnovna glazbena škola Lovro pl. Matačić</t>
  </si>
  <si>
    <t>Kotizacija</t>
  </si>
  <si>
    <t>Kreator putovanja</t>
  </si>
  <si>
    <t>OSTALE USLUGE</t>
  </si>
  <si>
    <t>RASHODI ZA USLUGE</t>
  </si>
  <si>
    <t xml:space="preserve">NH HOTELS </t>
  </si>
  <si>
    <t>Naknada osobama van rad. odnosa</t>
  </si>
  <si>
    <t>NAKNADA TROŠKOVA OSOBAMA IZVAN RADNOG ODNOSA</t>
  </si>
  <si>
    <t>KRAŠ PREHRAMBENA INDUSTRIJA D.D</t>
  </si>
  <si>
    <t>Ostali rashodi</t>
  </si>
  <si>
    <t>JAVNA USTANOVA U KULTURI HRVATSKI DOM</t>
  </si>
  <si>
    <t>OSTALI NESPOMENUTI RASHODI POSLOVANJA</t>
  </si>
  <si>
    <t>OTP BANKA D.D.</t>
  </si>
  <si>
    <t>RASHODI BANAKA</t>
  </si>
  <si>
    <t>naknade u novcu građanima</t>
  </si>
  <si>
    <t>CRO-CLASSIC, obrt za usluge, vl. Ivana Marija Tanovitski</t>
  </si>
  <si>
    <t>+</t>
  </si>
  <si>
    <t>naknada za prijevoz s posla i na posao</t>
  </si>
  <si>
    <t>TOMMY D.O.O.</t>
  </si>
  <si>
    <t>00278260010</t>
  </si>
  <si>
    <t>naknade zaposlenima</t>
  </si>
  <si>
    <t>Grašo commerce d.o.o.</t>
  </si>
  <si>
    <t>29362779669</t>
  </si>
  <si>
    <t>Galija d.o.o.</t>
  </si>
  <si>
    <t>03763221335</t>
  </si>
  <si>
    <t>ostale naknade</t>
  </si>
  <si>
    <t>Damir i Frane d.o.o.</t>
  </si>
  <si>
    <t>Materijal i sirovine</t>
  </si>
  <si>
    <t>Zvonimir Šestak</t>
  </si>
  <si>
    <t>Hrvoje Galler</t>
  </si>
  <si>
    <t>Davor Jurković</t>
  </si>
  <si>
    <t>Mario Buličić</t>
  </si>
  <si>
    <t>Sergio De Simone</t>
  </si>
  <si>
    <t>Snezana Brzakovic Marjanović</t>
  </si>
  <si>
    <t>Xhevdet Sahatxija</t>
  </si>
  <si>
    <t>ostale intelektulane usluge</t>
  </si>
  <si>
    <t>Lovre Marušić</t>
  </si>
  <si>
    <t>Ozren Bilušić</t>
  </si>
  <si>
    <t>Ante Jerkunica</t>
  </si>
  <si>
    <t>Marco Tamayo</t>
  </si>
  <si>
    <t>Mate Đuzel</t>
  </si>
  <si>
    <t>Jakša Matošić</t>
  </si>
  <si>
    <t>Zoran Velić</t>
  </si>
  <si>
    <t>naknada osobama van radnog odnosa</t>
  </si>
  <si>
    <t>službeni put</t>
  </si>
  <si>
    <t>plaća zaposlenicima</t>
  </si>
  <si>
    <t>zakupnine</t>
  </si>
  <si>
    <t>Isplata Sredstava Za Razdoblje: 01.05.2024 Do 31.05.2024</t>
  </si>
  <si>
    <t>Usluge banaka</t>
  </si>
  <si>
    <t>CELIĆ SLOBODAN</t>
  </si>
  <si>
    <t>Flix SE</t>
  </si>
  <si>
    <t>Kod tome u.o. vl. Marija Gabrić</t>
  </si>
  <si>
    <t>Donja Bistra</t>
  </si>
  <si>
    <t>BERICA VENERA D.O.O.</t>
  </si>
  <si>
    <t>Nerežišća</t>
  </si>
  <si>
    <t>02233493040</t>
  </si>
  <si>
    <t>Obrt Može vl. Mirela Kalebić</t>
  </si>
  <si>
    <t>Studentski centar Split</t>
  </si>
  <si>
    <t>C.A.S.H.S.O.U.N.D., vl. Sašan Ćirković</t>
  </si>
  <si>
    <t>AP-SPLIT d.o.o.</t>
  </si>
  <si>
    <t>PRINT POINT, vl. Linda Mikačić</t>
  </si>
  <si>
    <t>ANTONELA, vl. Anđela Kunac</t>
  </si>
  <si>
    <t>Petra et pinea j.d.o.o.</t>
  </si>
  <si>
    <t> 76421785402</t>
  </si>
  <si>
    <t>Omiš</t>
  </si>
  <si>
    <t>CVJETNI STUDIO MISS BY IVANA RADIĆ</t>
  </si>
  <si>
    <t>doprinosi na plaću</t>
  </si>
  <si>
    <t>Barović Frano Igor</t>
  </si>
  <si>
    <t>Bilan korana</t>
  </si>
  <si>
    <t>Čapalija Najda</t>
  </si>
  <si>
    <t>Dinoni Monica</t>
  </si>
  <si>
    <t>Drongovskij Nikolaj</t>
  </si>
  <si>
    <t>Jerkunica Anđeli</t>
  </si>
  <si>
    <t>Oreb Ivana</t>
  </si>
  <si>
    <t>Tanase Hazuki</t>
  </si>
  <si>
    <t>- intelektualne i osobne usluge ( autorski ugovor, bruto iznos s doprinosima na bruto)</t>
  </si>
  <si>
    <t>01927380542</t>
  </si>
  <si>
    <t>08110509618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</si>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</sst>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202849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rgb="FF333333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color rgb="FF383838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1"/>
      <color rgb="FF203749"/>
      <name val="Calibri"/>
      <family val="2"/>
      <charset val="238"/>
      <scheme val="minor"/>
    </font>
    <font>
      <sz val="11"/>
      <color rgb="FF40404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49" fontId="0" fillId="0" borderId="0" xfId="0" applyNumberFormat="1"/>
    <xf numFmtId="164" fontId="0" fillId="0" borderId="0" xfId="0" applyNumberFormat="1"/>
    <xf numFmtId="0" fontId="2" fillId="2" borderId="0" xfId="0" applyFont="1" applyFill="1" applyAlignment="1">
      <alignment vertical="center"/>
    </xf>
    <xf numFmtId="49" fontId="2" fillId="2" borderId="0" xfId="0" applyNumberFormat="1" applyFont="1" applyFill="1"/>
    <xf numFmtId="164" fontId="2" fillId="2" borderId="0" xfId="0" applyNumberFormat="1" applyFont="1" applyFill="1"/>
    <xf numFmtId="0" fontId="2" fillId="2" borderId="0" xfId="0" applyFont="1" applyFill="1"/>
    <xf numFmtId="0" fontId="1" fillId="0" borderId="0" xfId="0" applyFont="1"/>
    <xf numFmtId="0" fontId="3" fillId="3" borderId="1" xfId="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right" vertical="center"/>
    </xf>
    <xf numFmtId="0" fontId="3" fillId="3" borderId="2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left"/>
    </xf>
    <xf numFmtId="49" fontId="0" fillId="0" borderId="3" xfId="0" applyNumberFormat="1" applyFill="1" applyBorder="1"/>
    <xf numFmtId="4" fontId="0" fillId="0" borderId="3" xfId="0" applyNumberFormat="1" applyFill="1" applyBorder="1"/>
    <xf numFmtId="0" fontId="0" fillId="0" borderId="3" xfId="0" applyFill="1" applyBorder="1"/>
    <xf numFmtId="4" fontId="0" fillId="4" borderId="3" xfId="0" applyNumberFormat="1" applyFill="1" applyBorder="1"/>
    <xf numFmtId="0" fontId="0" fillId="0" borderId="0" xfId="0" applyFill="1"/>
    <xf numFmtId="0" fontId="0" fillId="0" borderId="4" xfId="0" applyFill="1" applyBorder="1"/>
    <xf numFmtId="0" fontId="0" fillId="0" borderId="3" xfId="0" applyFill="1" applyBorder="1" applyAlignment="1"/>
    <xf numFmtId="4" fontId="0" fillId="5" borderId="6" xfId="0" applyNumberFormat="1" applyFill="1" applyBorder="1" applyAlignment="1"/>
    <xf numFmtId="0" fontId="0" fillId="5" borderId="6" xfId="0" applyFill="1" applyBorder="1" applyAlignment="1"/>
    <xf numFmtId="0" fontId="0" fillId="5" borderId="7" xfId="0" applyFill="1" applyBorder="1" applyAlignment="1"/>
    <xf numFmtId="0" fontId="0" fillId="0" borderId="3" xfId="0" applyFill="1" applyBorder="1" applyAlignment="1">
      <alignment wrapText="1"/>
    </xf>
    <xf numFmtId="0" fontId="0" fillId="0" borderId="5" xfId="0" applyFill="1" applyBorder="1"/>
    <xf numFmtId="0" fontId="0" fillId="0" borderId="3" xfId="0" applyBorder="1"/>
    <xf numFmtId="4" fontId="0" fillId="4" borderId="7" xfId="0" applyNumberFormat="1" applyFill="1" applyBorder="1" applyAlignment="1"/>
    <xf numFmtId="0" fontId="0" fillId="4" borderId="3" xfId="0" applyFill="1" applyBorder="1" applyAlignment="1">
      <alignment wrapText="1"/>
    </xf>
    <xf numFmtId="0" fontId="0" fillId="0" borderId="6" xfId="0" applyFill="1" applyBorder="1" applyAlignment="1"/>
    <xf numFmtId="0" fontId="0" fillId="4" borderId="3" xfId="0" applyFill="1" applyBorder="1"/>
    <xf numFmtId="0" fontId="0" fillId="4" borderId="4" xfId="0" applyFill="1" applyBorder="1"/>
    <xf numFmtId="4" fontId="0" fillId="0" borderId="7" xfId="0" applyNumberFormat="1" applyFill="1" applyBorder="1" applyAlignment="1"/>
    <xf numFmtId="0" fontId="0" fillId="0" borderId="7" xfId="0" applyFill="1" applyBorder="1"/>
    <xf numFmtId="4" fontId="0" fillId="5" borderId="3" xfId="0" applyNumberFormat="1" applyFill="1" applyBorder="1"/>
    <xf numFmtId="2" fontId="0" fillId="0" borderId="3" xfId="0" applyNumberFormat="1" applyFill="1" applyBorder="1"/>
    <xf numFmtId="4" fontId="0" fillId="4" borderId="3" xfId="0" applyNumberFormat="1" applyFill="1" applyBorder="1" applyAlignment="1"/>
    <xf numFmtId="4" fontId="0" fillId="6" borderId="3" xfId="0" applyNumberFormat="1" applyFill="1" applyBorder="1"/>
    <xf numFmtId="0" fontId="0" fillId="6" borderId="3" xfId="0" applyFill="1" applyBorder="1"/>
    <xf numFmtId="4" fontId="0" fillId="0" borderId="0" xfId="0" applyNumberFormat="1"/>
    <xf numFmtId="4" fontId="0" fillId="0" borderId="7" xfId="0" applyNumberFormat="1" applyFill="1" applyBorder="1"/>
    <xf numFmtId="4" fontId="0" fillId="0" borderId="3" xfId="0" applyNumberFormat="1" applyFill="1" applyBorder="1" applyAlignment="1"/>
    <xf numFmtId="0" fontId="4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/>
    </xf>
    <xf numFmtId="0" fontId="0" fillId="0" borderId="0" xfId="0" applyFont="1"/>
    <xf numFmtId="0" fontId="0" fillId="0" borderId="0" xfId="0" applyFont="1" applyAlignment="1">
      <alignment horizontal="left"/>
    </xf>
    <xf numFmtId="49" fontId="0" fillId="0" borderId="3" xfId="0" applyNumberFormat="1" applyFill="1" applyBorder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4" fillId="0" borderId="3" xfId="0" applyFont="1" applyFill="1" applyBorder="1" applyAlignment="1">
      <alignment horizontal="left"/>
    </xf>
    <xf numFmtId="0" fontId="9" fillId="0" borderId="0" xfId="0" applyFont="1" applyAlignment="1">
      <alignment horizontal="left"/>
    </xf>
    <xf numFmtId="49" fontId="9" fillId="0" borderId="0" xfId="0" applyNumberFormat="1" applyFont="1"/>
    <xf numFmtId="0" fontId="5" fillId="0" borderId="3" xfId="0" applyFont="1" applyFill="1" applyBorder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2" fillId="2" borderId="0" xfId="0" applyFont="1" applyFill="1" applyAlignment="1"/>
    <xf numFmtId="0" fontId="0" fillId="0" borderId="0" xfId="0" applyAlignment="1"/>
    <xf numFmtId="0" fontId="0" fillId="0" borderId="0" xfId="0" applyAlignment="1">
      <alignment vertical="top" wrapText="1"/>
    </xf>
    <xf numFmtId="0" fontId="3" fillId="3" borderId="1" xfId="0" applyFont="1" applyFill="1" applyBorder="1" applyAlignment="1">
      <alignment vertical="center" wrapText="1"/>
    </xf>
    <xf numFmtId="0" fontId="0" fillId="0" borderId="3" xfId="0" applyFill="1" applyBorder="1" applyAlignment="1">
      <alignment vertical="center"/>
    </xf>
    <xf numFmtId="0" fontId="0" fillId="0" borderId="3" xfId="0" applyBorder="1" applyAlignment="1">
      <alignment vertical="center"/>
    </xf>
    <xf numFmtId="4" fontId="0" fillId="4" borderId="8" xfId="0" applyNumberFormat="1" applyFill="1" applyBorder="1" applyAlignment="1"/>
    <xf numFmtId="0" fontId="0" fillId="0" borderId="3" xfId="0" applyFill="1" applyBorder="1" applyAlignment="1">
      <alignment horizontal="left" vertical="top" wrapText="1"/>
    </xf>
    <xf numFmtId="4" fontId="0" fillId="5" borderId="0" xfId="0" applyNumberFormat="1" applyFill="1"/>
    <xf numFmtId="0" fontId="0" fillId="0" borderId="9" xfId="0" applyFill="1" applyBorder="1"/>
    <xf numFmtId="0" fontId="0" fillId="0" borderId="9" xfId="0" applyFill="1" applyBorder="1" applyAlignment="1">
      <alignment vertical="center"/>
    </xf>
    <xf numFmtId="4" fontId="0" fillId="0" borderId="10" xfId="0" applyNumberFormat="1" applyFill="1" applyBorder="1"/>
    <xf numFmtId="0" fontId="12" fillId="0" borderId="3" xfId="0" applyFont="1" applyBorder="1" applyAlignment="1">
      <alignment horizontal="left"/>
    </xf>
    <xf numFmtId="0" fontId="0" fillId="4" borderId="3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0" borderId="0" xfId="0" applyAlignment="1">
      <alignment horizontal="center" vertical="top" wrapText="1"/>
    </xf>
    <xf numFmtId="0" fontId="0" fillId="4" borderId="7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6" borderId="7" xfId="0" applyFill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7"/>
  <sheetViews>
    <sheetView tabSelected="1" topLeftCell="A85" workbookViewId="0">
      <selection activeCell="A97" sqref="A97"/>
    </sheetView>
  </sheetViews>
  <sheetFormatPr defaultRowHeight="15" x14ac:dyDescent="0.25"/>
  <cols>
    <col min="1" max="1" width="48.42578125" customWidth="1"/>
    <col min="2" max="2" width="23.42578125" customWidth="1"/>
    <col min="3" max="3" width="16.28515625" style="57" customWidth="1"/>
    <col min="4" max="5" width="15.7109375" customWidth="1"/>
    <col min="6" max="6" width="78.28515625" bestFit="1" customWidth="1"/>
  </cols>
  <sheetData>
    <row r="1" spans="1:6" x14ac:dyDescent="0.25">
      <c r="A1" s="72" t="s">
        <v>0</v>
      </c>
      <c r="B1" s="72"/>
      <c r="C1" s="72"/>
      <c r="D1" s="72"/>
      <c r="E1" s="72"/>
      <c r="F1" s="72"/>
    </row>
    <row r="2" spans="1:6" x14ac:dyDescent="0.25">
      <c r="A2" s="72"/>
      <c r="B2" s="72"/>
      <c r="C2" s="72"/>
      <c r="D2" s="72"/>
      <c r="E2" s="72"/>
      <c r="F2" s="72"/>
    </row>
    <row r="3" spans="1:6" ht="23.25" x14ac:dyDescent="0.35">
      <c r="A3" s="3" t="s">
        <v>1</v>
      </c>
      <c r="B3" s="4"/>
      <c r="C3" s="56"/>
      <c r="D3" s="5"/>
      <c r="E3" s="6"/>
      <c r="F3" s="6"/>
    </row>
    <row r="4" spans="1:6" x14ac:dyDescent="0.25">
      <c r="B4" s="1"/>
      <c r="D4" s="2"/>
    </row>
    <row r="5" spans="1:6" x14ac:dyDescent="0.25">
      <c r="A5" s="7" t="s">
        <v>135</v>
      </c>
      <c r="B5" s="1"/>
      <c r="D5" s="2"/>
    </row>
    <row r="6" spans="1:6" ht="15.75" thickBot="1" x14ac:dyDescent="0.3">
      <c r="B6" s="1"/>
      <c r="C6" s="58"/>
      <c r="D6" s="2"/>
    </row>
    <row r="7" spans="1:6" ht="48" thickTop="1" x14ac:dyDescent="0.25">
      <c r="A7" s="8" t="s">
        <v>2</v>
      </c>
      <c r="B7" s="9" t="s">
        <v>3</v>
      </c>
      <c r="C7" s="59" t="s">
        <v>4</v>
      </c>
      <c r="D7" s="10" t="s">
        <v>5</v>
      </c>
      <c r="E7" s="8" t="s">
        <v>6</v>
      </c>
      <c r="F7" s="11" t="s">
        <v>7</v>
      </c>
    </row>
    <row r="8" spans="1:6" x14ac:dyDescent="0.25">
      <c r="A8" s="12" t="s">
        <v>8</v>
      </c>
      <c r="B8" s="13" t="s">
        <v>9</v>
      </c>
      <c r="C8" s="19" t="s">
        <v>10</v>
      </c>
      <c r="D8" s="14">
        <v>348.13</v>
      </c>
      <c r="E8" s="15">
        <v>3211</v>
      </c>
      <c r="F8" s="15" t="s">
        <v>11</v>
      </c>
    </row>
    <row r="9" spans="1:6" x14ac:dyDescent="0.25">
      <c r="A9" s="12" t="s">
        <v>12</v>
      </c>
      <c r="B9" s="12">
        <v>99732601052</v>
      </c>
      <c r="C9" s="19" t="s">
        <v>13</v>
      </c>
      <c r="D9" s="14">
        <v>375</v>
      </c>
      <c r="E9" s="15">
        <v>3211</v>
      </c>
      <c r="F9" s="15" t="s">
        <v>11</v>
      </c>
    </row>
    <row r="10" spans="1:6" x14ac:dyDescent="0.25">
      <c r="A10" s="12" t="s">
        <v>137</v>
      </c>
      <c r="B10" s="15" t="s">
        <v>16</v>
      </c>
      <c r="C10" s="19" t="s">
        <v>16</v>
      </c>
      <c r="D10" s="14">
        <v>500</v>
      </c>
      <c r="E10" s="15">
        <v>3211</v>
      </c>
      <c r="F10" s="15" t="s">
        <v>11</v>
      </c>
    </row>
    <row r="11" spans="1:6" x14ac:dyDescent="0.25">
      <c r="A11" s="15" t="s">
        <v>14</v>
      </c>
      <c r="B11" s="15" t="s">
        <v>16</v>
      </c>
      <c r="C11" s="19" t="s">
        <v>16</v>
      </c>
      <c r="D11" s="14">
        <v>181.69</v>
      </c>
      <c r="E11" s="15">
        <v>3211</v>
      </c>
      <c r="F11" s="15" t="s">
        <v>11</v>
      </c>
    </row>
    <row r="12" spans="1:6" x14ac:dyDescent="0.25">
      <c r="A12" s="15" t="s">
        <v>138</v>
      </c>
      <c r="B12" s="15" t="s">
        <v>16</v>
      </c>
      <c r="C12" s="19" t="s">
        <v>16</v>
      </c>
      <c r="D12" s="14">
        <f>95.94+140.95</f>
        <v>236.89</v>
      </c>
      <c r="E12" s="15">
        <v>3211</v>
      </c>
      <c r="F12" s="15" t="s">
        <v>11</v>
      </c>
    </row>
    <row r="13" spans="1:6" x14ac:dyDescent="0.25">
      <c r="A13" s="15" t="s">
        <v>15</v>
      </c>
      <c r="B13" s="42">
        <v>74133191695</v>
      </c>
      <c r="C13" s="19" t="s">
        <v>10</v>
      </c>
      <c r="D13" s="14">
        <v>220.5</v>
      </c>
      <c r="E13" s="15">
        <v>3211</v>
      </c>
      <c r="F13" s="15" t="s">
        <v>11</v>
      </c>
    </row>
    <row r="14" spans="1:6" x14ac:dyDescent="0.25">
      <c r="A14" s="69" t="s">
        <v>17</v>
      </c>
      <c r="B14" s="69"/>
      <c r="C14" s="69"/>
      <c r="D14" s="16">
        <f>SUM(D8:D13)</f>
        <v>1862.21</v>
      </c>
      <c r="E14" s="69"/>
      <c r="F14" s="69"/>
    </row>
    <row r="15" spans="1:6" x14ac:dyDescent="0.25">
      <c r="A15" s="15" t="s">
        <v>18</v>
      </c>
      <c r="B15" s="44">
        <v>64546066176</v>
      </c>
      <c r="C15" s="19" t="s">
        <v>10</v>
      </c>
      <c r="D15" s="14">
        <v>348.38</v>
      </c>
      <c r="E15" s="15">
        <v>3221</v>
      </c>
      <c r="F15" s="15" t="s">
        <v>19</v>
      </c>
    </row>
    <row r="16" spans="1:6" x14ac:dyDescent="0.25">
      <c r="A16" s="15" t="s">
        <v>20</v>
      </c>
      <c r="B16" s="45" t="s">
        <v>164</v>
      </c>
      <c r="C16" s="19" t="s">
        <v>21</v>
      </c>
      <c r="D16" s="14">
        <v>256.92</v>
      </c>
      <c r="E16" s="15">
        <v>3221</v>
      </c>
      <c r="F16" s="15" t="s">
        <v>19</v>
      </c>
    </row>
    <row r="17" spans="1:6" x14ac:dyDescent="0.25">
      <c r="A17" s="15" t="s">
        <v>22</v>
      </c>
      <c r="B17" s="45" t="s">
        <v>23</v>
      </c>
      <c r="C17" s="19" t="s">
        <v>21</v>
      </c>
      <c r="D17" s="14">
        <v>359.7</v>
      </c>
      <c r="E17" s="15">
        <v>3222</v>
      </c>
      <c r="F17" s="15" t="s">
        <v>24</v>
      </c>
    </row>
    <row r="18" spans="1:6" x14ac:dyDescent="0.25">
      <c r="A18" s="15" t="s">
        <v>25</v>
      </c>
      <c r="B18" s="15" t="s">
        <v>16</v>
      </c>
      <c r="C18" s="19" t="s">
        <v>16</v>
      </c>
      <c r="D18" s="14">
        <v>1100</v>
      </c>
      <c r="E18" s="15">
        <v>3222</v>
      </c>
      <c r="F18" s="15" t="s">
        <v>24</v>
      </c>
    </row>
    <row r="19" spans="1:6" x14ac:dyDescent="0.25">
      <c r="A19" s="15" t="s">
        <v>109</v>
      </c>
      <c r="B19" s="45" t="s">
        <v>110</v>
      </c>
      <c r="C19" s="19" t="s">
        <v>21</v>
      </c>
      <c r="D19" s="14">
        <v>309.10000000000002</v>
      </c>
      <c r="E19" s="15">
        <v>3222</v>
      </c>
      <c r="F19" s="15" t="s">
        <v>24</v>
      </c>
    </row>
    <row r="20" spans="1:6" x14ac:dyDescent="0.25">
      <c r="A20" s="15" t="s">
        <v>111</v>
      </c>
      <c r="B20" s="45" t="s">
        <v>112</v>
      </c>
      <c r="C20" s="19" t="s">
        <v>21</v>
      </c>
      <c r="D20" s="14">
        <v>95.2</v>
      </c>
      <c r="E20" s="15">
        <v>3222</v>
      </c>
      <c r="F20" s="15" t="s">
        <v>24</v>
      </c>
    </row>
    <row r="21" spans="1:6" ht="14.25" customHeight="1" x14ac:dyDescent="0.25">
      <c r="A21" s="15" t="s">
        <v>26</v>
      </c>
      <c r="B21" s="44">
        <v>82361710098</v>
      </c>
      <c r="C21" s="19" t="s">
        <v>21</v>
      </c>
      <c r="D21" s="14">
        <v>880</v>
      </c>
      <c r="E21" s="15">
        <v>3222</v>
      </c>
      <c r="F21" s="15" t="s">
        <v>24</v>
      </c>
    </row>
    <row r="22" spans="1:6" ht="14.25" customHeight="1" x14ac:dyDescent="0.25">
      <c r="A22" s="15" t="s">
        <v>139</v>
      </c>
      <c r="B22" s="15" t="s">
        <v>16</v>
      </c>
      <c r="C22" s="19" t="s">
        <v>16</v>
      </c>
      <c r="D22" s="14">
        <v>134.59</v>
      </c>
      <c r="E22" s="15">
        <v>3222</v>
      </c>
      <c r="F22" s="15" t="s">
        <v>24</v>
      </c>
    </row>
    <row r="23" spans="1:6" ht="14.25" customHeight="1" x14ac:dyDescent="0.25">
      <c r="A23" s="15" t="s">
        <v>106</v>
      </c>
      <c r="B23" s="45" t="s">
        <v>107</v>
      </c>
      <c r="C23" s="19" t="s">
        <v>21</v>
      </c>
      <c r="D23" s="14">
        <v>17.010000000000002</v>
      </c>
      <c r="E23" s="15">
        <v>3222</v>
      </c>
      <c r="F23" s="15" t="s">
        <v>115</v>
      </c>
    </row>
    <row r="24" spans="1:6" ht="14.25" customHeight="1" x14ac:dyDescent="0.25">
      <c r="A24" s="15" t="s">
        <v>114</v>
      </c>
      <c r="B24" s="12">
        <v>26384609357</v>
      </c>
      <c r="C24" s="19" t="s">
        <v>21</v>
      </c>
      <c r="D24" s="14">
        <v>163.1</v>
      </c>
      <c r="E24" s="17">
        <v>3222</v>
      </c>
      <c r="F24" s="15" t="s">
        <v>115</v>
      </c>
    </row>
    <row r="25" spans="1:6" x14ac:dyDescent="0.25">
      <c r="A25" s="15" t="s">
        <v>27</v>
      </c>
      <c r="B25" s="46">
        <v>60368289273</v>
      </c>
      <c r="C25" s="19" t="s">
        <v>140</v>
      </c>
      <c r="D25" s="14">
        <v>165.75</v>
      </c>
      <c r="E25" s="17">
        <v>3224</v>
      </c>
      <c r="F25" s="18" t="s">
        <v>28</v>
      </c>
    </row>
    <row r="26" spans="1:6" x14ac:dyDescent="0.25">
      <c r="A26" s="69" t="s">
        <v>17</v>
      </c>
      <c r="B26" s="69"/>
      <c r="C26" s="69"/>
      <c r="D26" s="16">
        <f>SUM(D15:D25)</f>
        <v>3829.75</v>
      </c>
      <c r="E26" s="69"/>
      <c r="F26" s="69"/>
    </row>
    <row r="27" spans="1:6" x14ac:dyDescent="0.25">
      <c r="A27" s="15" t="s">
        <v>29</v>
      </c>
      <c r="B27" s="19">
        <v>43965974818</v>
      </c>
      <c r="C27" s="60" t="s">
        <v>10</v>
      </c>
      <c r="D27" s="14">
        <v>1176.74</v>
      </c>
      <c r="E27" s="15">
        <v>3223</v>
      </c>
      <c r="F27" s="15" t="s">
        <v>30</v>
      </c>
    </row>
    <row r="28" spans="1:6" x14ac:dyDescent="0.25">
      <c r="A28" s="69" t="s">
        <v>17</v>
      </c>
      <c r="B28" s="69"/>
      <c r="C28" s="69"/>
      <c r="D28" s="16">
        <f>D27</f>
        <v>1176.74</v>
      </c>
      <c r="E28" s="69"/>
      <c r="F28" s="69"/>
    </row>
    <row r="29" spans="1:6" x14ac:dyDescent="0.25">
      <c r="A29" s="15" t="s">
        <v>31</v>
      </c>
      <c r="B29" s="45" t="s">
        <v>165</v>
      </c>
      <c r="C29" s="19" t="s">
        <v>10</v>
      </c>
      <c r="D29" s="14">
        <v>155.25</v>
      </c>
      <c r="E29" s="15">
        <v>3225</v>
      </c>
      <c r="F29" s="15" t="s">
        <v>32</v>
      </c>
    </row>
    <row r="30" spans="1:6" x14ac:dyDescent="0.25">
      <c r="A30" s="15" t="s">
        <v>141</v>
      </c>
      <c r="B30" s="47">
        <v>53350217371</v>
      </c>
      <c r="C30" s="19" t="s">
        <v>142</v>
      </c>
      <c r="D30" s="14">
        <v>125</v>
      </c>
      <c r="E30" s="15">
        <v>3225</v>
      </c>
      <c r="F30" s="15" t="s">
        <v>32</v>
      </c>
    </row>
    <row r="31" spans="1:6" x14ac:dyDescent="0.25">
      <c r="A31" s="69" t="s">
        <v>17</v>
      </c>
      <c r="B31" s="69"/>
      <c r="C31" s="69"/>
      <c r="D31" s="16">
        <f>SUM(D29:D30)</f>
        <v>280.25</v>
      </c>
      <c r="E31" s="69"/>
      <c r="F31" s="69"/>
    </row>
    <row r="32" spans="1:6" x14ac:dyDescent="0.25">
      <c r="A32" s="75" t="s">
        <v>33</v>
      </c>
      <c r="B32" s="77"/>
      <c r="C32" s="77"/>
      <c r="D32" s="20">
        <f>D26+D28+D31</f>
        <v>5286.74</v>
      </c>
      <c r="E32" s="21"/>
      <c r="F32" s="22"/>
    </row>
    <row r="33" spans="1:10" x14ac:dyDescent="0.25">
      <c r="A33" s="15" t="s">
        <v>34</v>
      </c>
      <c r="B33" s="48">
        <v>81793146560</v>
      </c>
      <c r="C33" s="60" t="s">
        <v>10</v>
      </c>
      <c r="D33" s="14">
        <v>9.98</v>
      </c>
      <c r="E33" s="15">
        <v>3231</v>
      </c>
      <c r="F33" s="15" t="s">
        <v>35</v>
      </c>
    </row>
    <row r="34" spans="1:10" x14ac:dyDescent="0.25">
      <c r="A34" s="15" t="s">
        <v>36</v>
      </c>
      <c r="B34" s="12">
        <v>69990662180</v>
      </c>
      <c r="C34" s="60" t="s">
        <v>21</v>
      </c>
      <c r="D34" s="14">
        <v>800</v>
      </c>
      <c r="E34" s="15">
        <v>3231</v>
      </c>
      <c r="F34" s="15" t="s">
        <v>37</v>
      </c>
    </row>
    <row r="35" spans="1:10" x14ac:dyDescent="0.25">
      <c r="A35" s="15" t="s">
        <v>38</v>
      </c>
      <c r="B35" s="12">
        <v>85821130368</v>
      </c>
      <c r="C35" s="60" t="s">
        <v>10</v>
      </c>
      <c r="D35" s="14">
        <v>3.41</v>
      </c>
      <c r="E35" s="15">
        <v>3231</v>
      </c>
      <c r="F35" s="15" t="s">
        <v>35</v>
      </c>
    </row>
    <row r="36" spans="1:10" x14ac:dyDescent="0.25">
      <c r="A36" s="15" t="s">
        <v>39</v>
      </c>
      <c r="B36" s="12">
        <v>29524210204</v>
      </c>
      <c r="C36" s="60" t="s">
        <v>10</v>
      </c>
      <c r="D36" s="14">
        <v>165.99</v>
      </c>
      <c r="E36" s="15">
        <v>3231</v>
      </c>
      <c r="F36" s="15" t="s">
        <v>35</v>
      </c>
    </row>
    <row r="37" spans="1:10" x14ac:dyDescent="0.25">
      <c r="A37" s="69" t="s">
        <v>17</v>
      </c>
      <c r="B37" s="69"/>
      <c r="C37" s="69"/>
      <c r="D37" s="16">
        <f>SUM(D33:D36)</f>
        <v>979.38</v>
      </c>
      <c r="E37" s="69"/>
      <c r="F37" s="69"/>
    </row>
    <row r="38" spans="1:10" x14ac:dyDescent="0.25">
      <c r="A38" s="15" t="s">
        <v>40</v>
      </c>
      <c r="B38" s="12">
        <v>99675681516</v>
      </c>
      <c r="C38" s="60" t="s">
        <v>21</v>
      </c>
      <c r="D38" s="14">
        <v>350</v>
      </c>
      <c r="E38" s="15">
        <v>3232</v>
      </c>
      <c r="F38" s="15" t="s">
        <v>41</v>
      </c>
    </row>
    <row r="39" spans="1:10" x14ac:dyDescent="0.25">
      <c r="A39" s="15" t="s">
        <v>42</v>
      </c>
      <c r="B39" s="49">
        <v>96320385428</v>
      </c>
      <c r="C39" s="60" t="s">
        <v>43</v>
      </c>
      <c r="D39" s="14">
        <v>276.25</v>
      </c>
      <c r="E39" s="15">
        <v>3232</v>
      </c>
      <c r="F39" s="15" t="s">
        <v>41</v>
      </c>
    </row>
    <row r="40" spans="1:10" x14ac:dyDescent="0.25">
      <c r="A40" s="69" t="s">
        <v>17</v>
      </c>
      <c r="B40" s="69"/>
      <c r="C40" s="69"/>
      <c r="D40" s="16">
        <f>SUM(D38:D39)</f>
        <v>626.25</v>
      </c>
      <c r="E40" s="69"/>
      <c r="F40" s="69"/>
    </row>
    <row r="41" spans="1:10" x14ac:dyDescent="0.25">
      <c r="A41" s="15" t="s">
        <v>44</v>
      </c>
      <c r="B41" s="12">
        <v>68419124305</v>
      </c>
      <c r="C41" s="60" t="s">
        <v>10</v>
      </c>
      <c r="D41" s="14">
        <v>21.24</v>
      </c>
      <c r="E41" s="23">
        <v>3233</v>
      </c>
      <c r="F41" s="15" t="s">
        <v>45</v>
      </c>
    </row>
    <row r="42" spans="1:10" x14ac:dyDescent="0.25">
      <c r="A42" s="15" t="s">
        <v>46</v>
      </c>
      <c r="B42" s="50" t="s">
        <v>143</v>
      </c>
      <c r="C42" s="60" t="s">
        <v>21</v>
      </c>
      <c r="D42" s="14">
        <v>106.25</v>
      </c>
      <c r="E42" s="23">
        <v>3233</v>
      </c>
      <c r="F42" s="15" t="s">
        <v>45</v>
      </c>
    </row>
    <row r="43" spans="1:10" x14ac:dyDescent="0.25">
      <c r="A43" s="69" t="s">
        <v>47</v>
      </c>
      <c r="B43" s="69"/>
      <c r="C43" s="69"/>
      <c r="D43" s="16">
        <f>SUM(D41:D42)</f>
        <v>127.49</v>
      </c>
      <c r="E43" s="69"/>
      <c r="F43" s="69"/>
    </row>
    <row r="44" spans="1:10" x14ac:dyDescent="0.25">
      <c r="A44" s="15" t="s">
        <v>48</v>
      </c>
      <c r="B44" s="45" t="s">
        <v>49</v>
      </c>
      <c r="C44" s="60" t="s">
        <v>50</v>
      </c>
      <c r="D44" s="14">
        <v>28.53</v>
      </c>
      <c r="E44" s="15">
        <v>3234</v>
      </c>
      <c r="F44" s="15" t="s">
        <v>51</v>
      </c>
    </row>
    <row r="45" spans="1:10" x14ac:dyDescent="0.25">
      <c r="A45" s="15" t="s">
        <v>52</v>
      </c>
      <c r="B45" s="51">
        <v>38812451417</v>
      </c>
      <c r="C45" s="60" t="s">
        <v>21</v>
      </c>
      <c r="D45" s="14">
        <v>185.12</v>
      </c>
      <c r="E45" s="15">
        <v>3234</v>
      </c>
      <c r="F45" s="15" t="s">
        <v>51</v>
      </c>
    </row>
    <row r="46" spans="1:10" x14ac:dyDescent="0.25">
      <c r="A46" s="15" t="s">
        <v>53</v>
      </c>
      <c r="B46" s="12">
        <v>56826138353</v>
      </c>
      <c r="C46" s="60" t="s">
        <v>21</v>
      </c>
      <c r="D46" s="14">
        <v>44.2</v>
      </c>
      <c r="E46" s="15">
        <v>3234</v>
      </c>
      <c r="F46" s="23" t="s">
        <v>54</v>
      </c>
      <c r="J46" t="s">
        <v>166</v>
      </c>
    </row>
    <row r="47" spans="1:10" x14ac:dyDescent="0.25">
      <c r="A47" s="15" t="s">
        <v>55</v>
      </c>
      <c r="B47" s="12">
        <v>78755598868</v>
      </c>
      <c r="C47" s="60" t="s">
        <v>21</v>
      </c>
      <c r="D47" s="14">
        <v>113.78</v>
      </c>
      <c r="E47" s="15">
        <v>3234</v>
      </c>
      <c r="F47" s="15" t="s">
        <v>56</v>
      </c>
    </row>
    <row r="48" spans="1:10" x14ac:dyDescent="0.25">
      <c r="A48" s="15" t="s">
        <v>57</v>
      </c>
      <c r="B48" s="12">
        <v>44813350399</v>
      </c>
      <c r="C48" s="60" t="s">
        <v>58</v>
      </c>
      <c r="D48" s="14">
        <v>9.89</v>
      </c>
      <c r="E48" s="15">
        <v>3234</v>
      </c>
      <c r="F48" s="15" t="s">
        <v>51</v>
      </c>
    </row>
    <row r="49" spans="1:6" x14ac:dyDescent="0.25">
      <c r="A49" s="15" t="s">
        <v>59</v>
      </c>
      <c r="B49" s="12">
        <v>84400309496</v>
      </c>
      <c r="C49" s="19" t="s">
        <v>50</v>
      </c>
      <c r="D49" s="14">
        <f>8.68+9.47</f>
        <v>18.149999999999999</v>
      </c>
      <c r="E49" s="15">
        <v>3234</v>
      </c>
      <c r="F49" s="15" t="s">
        <v>60</v>
      </c>
    </row>
    <row r="50" spans="1:6" x14ac:dyDescent="0.25">
      <c r="A50" s="24" t="s">
        <v>61</v>
      </c>
      <c r="B50" s="45" t="s">
        <v>62</v>
      </c>
      <c r="C50" s="19" t="s">
        <v>63</v>
      </c>
      <c r="D50" s="14">
        <v>12.5</v>
      </c>
      <c r="E50" s="25">
        <v>3234</v>
      </c>
      <c r="F50" s="15" t="s">
        <v>60</v>
      </c>
    </row>
    <row r="51" spans="1:6" x14ac:dyDescent="0.25">
      <c r="A51" s="70" t="s">
        <v>64</v>
      </c>
      <c r="B51" s="71"/>
      <c r="C51" s="71"/>
      <c r="D51" s="26">
        <f>SUM(D44:D50)</f>
        <v>412.16999999999996</v>
      </c>
      <c r="E51" s="16"/>
      <c r="F51" s="27"/>
    </row>
    <row r="52" spans="1:6" x14ac:dyDescent="0.25">
      <c r="A52" s="15" t="s">
        <v>61</v>
      </c>
      <c r="B52" s="45" t="s">
        <v>62</v>
      </c>
      <c r="C52" s="19" t="s">
        <v>63</v>
      </c>
      <c r="D52" s="14">
        <v>10.220000000000001</v>
      </c>
      <c r="E52" s="15">
        <v>3235</v>
      </c>
      <c r="F52" s="15" t="s">
        <v>65</v>
      </c>
    </row>
    <row r="53" spans="1:6" x14ac:dyDescent="0.25">
      <c r="A53" s="15" t="s">
        <v>66</v>
      </c>
      <c r="B53" s="12">
        <v>66486182714</v>
      </c>
      <c r="C53" s="19" t="s">
        <v>10</v>
      </c>
      <c r="D53" s="14">
        <v>31.87</v>
      </c>
      <c r="E53" s="15">
        <v>3235</v>
      </c>
      <c r="F53" s="15" t="s">
        <v>65</v>
      </c>
    </row>
    <row r="54" spans="1:6" x14ac:dyDescent="0.25">
      <c r="A54" s="15" t="s">
        <v>67</v>
      </c>
      <c r="B54" s="12">
        <v>86181644759</v>
      </c>
      <c r="C54" s="19" t="s">
        <v>21</v>
      </c>
      <c r="D54" s="14">
        <v>500</v>
      </c>
      <c r="E54" s="15">
        <v>3235</v>
      </c>
      <c r="F54" s="15" t="s">
        <v>65</v>
      </c>
    </row>
    <row r="55" spans="1:6" x14ac:dyDescent="0.25">
      <c r="A55" s="15" t="s">
        <v>68</v>
      </c>
      <c r="B55" s="12">
        <v>84400309496</v>
      </c>
      <c r="C55" s="19" t="s">
        <v>50</v>
      </c>
      <c r="D55" s="14">
        <v>86.76</v>
      </c>
      <c r="E55" s="15">
        <v>3235</v>
      </c>
      <c r="F55" s="15" t="s">
        <v>65</v>
      </c>
    </row>
    <row r="56" spans="1:6" x14ac:dyDescent="0.25">
      <c r="A56" s="15" t="s">
        <v>69</v>
      </c>
      <c r="B56" s="12">
        <v>25781343234</v>
      </c>
      <c r="C56" s="19" t="s">
        <v>21</v>
      </c>
      <c r="D56" s="14">
        <v>2071.88</v>
      </c>
      <c r="E56" s="15">
        <v>3235</v>
      </c>
      <c r="F56" s="15" t="s">
        <v>65</v>
      </c>
    </row>
    <row r="57" spans="1:6" x14ac:dyDescent="0.25">
      <c r="A57" s="15" t="s">
        <v>70</v>
      </c>
      <c r="B57" s="12">
        <v>91591564577</v>
      </c>
      <c r="C57" s="19" t="s">
        <v>10</v>
      </c>
      <c r="D57" s="14">
        <v>130.65</v>
      </c>
      <c r="E57" s="15">
        <v>3235</v>
      </c>
      <c r="F57" s="15" t="s">
        <v>71</v>
      </c>
    </row>
    <row r="58" spans="1:6" x14ac:dyDescent="0.25">
      <c r="A58" s="24" t="s">
        <v>144</v>
      </c>
      <c r="B58" s="15" t="s">
        <v>16</v>
      </c>
      <c r="C58" s="19" t="s">
        <v>16</v>
      </c>
      <c r="D58" s="14">
        <v>1500</v>
      </c>
      <c r="E58" s="15">
        <v>3235</v>
      </c>
      <c r="F58" s="15" t="s">
        <v>71</v>
      </c>
    </row>
    <row r="59" spans="1:6" x14ac:dyDescent="0.25">
      <c r="A59" s="70" t="s">
        <v>72</v>
      </c>
      <c r="B59" s="71"/>
      <c r="C59" s="71"/>
      <c r="D59" s="26">
        <f>SUM(D52:D58)</f>
        <v>4331.38</v>
      </c>
      <c r="E59" s="29"/>
      <c r="F59" s="29"/>
    </row>
    <row r="60" spans="1:6" x14ac:dyDescent="0.25">
      <c r="A60" s="15" t="s">
        <v>73</v>
      </c>
      <c r="B60" s="44">
        <v>80848401890</v>
      </c>
      <c r="C60" s="19" t="s">
        <v>10</v>
      </c>
      <c r="D60" s="14">
        <v>3657</v>
      </c>
      <c r="E60" s="15">
        <v>3236</v>
      </c>
      <c r="F60" s="15" t="s">
        <v>74</v>
      </c>
    </row>
    <row r="61" spans="1:6" x14ac:dyDescent="0.25">
      <c r="A61" s="70" t="s">
        <v>75</v>
      </c>
      <c r="B61" s="71"/>
      <c r="C61" s="71"/>
      <c r="D61" s="62">
        <f>D60</f>
        <v>3657</v>
      </c>
      <c r="E61" s="30"/>
      <c r="F61" s="30"/>
    </row>
    <row r="62" spans="1:6" x14ac:dyDescent="0.25">
      <c r="A62" s="15" t="s">
        <v>145</v>
      </c>
      <c r="B62" s="44">
        <v>25975412650</v>
      </c>
      <c r="C62" s="19" t="s">
        <v>21</v>
      </c>
      <c r="D62" s="14">
        <v>1803.44</v>
      </c>
      <c r="E62" s="15">
        <v>3237</v>
      </c>
      <c r="F62" s="15" t="s">
        <v>76</v>
      </c>
    </row>
    <row r="63" spans="1:6" x14ac:dyDescent="0.25">
      <c r="A63" s="43" t="s">
        <v>146</v>
      </c>
      <c r="B63" s="15" t="s">
        <v>16</v>
      </c>
      <c r="C63" s="19" t="s">
        <v>16</v>
      </c>
      <c r="D63" s="14">
        <v>2500</v>
      </c>
      <c r="E63" s="15">
        <v>3237</v>
      </c>
      <c r="F63" s="15" t="s">
        <v>77</v>
      </c>
    </row>
    <row r="64" spans="1:6" x14ac:dyDescent="0.25">
      <c r="A64" s="24" t="s">
        <v>78</v>
      </c>
      <c r="B64" s="15" t="s">
        <v>16</v>
      </c>
      <c r="C64" s="19" t="s">
        <v>16</v>
      </c>
      <c r="D64" s="39">
        <v>280</v>
      </c>
      <c r="E64" s="15">
        <v>3237</v>
      </c>
      <c r="F64" s="15" t="s">
        <v>77</v>
      </c>
    </row>
    <row r="65" spans="1:6" x14ac:dyDescent="0.25">
      <c r="A65" s="24" t="s">
        <v>79</v>
      </c>
      <c r="B65" s="19"/>
      <c r="C65" s="19"/>
      <c r="D65" s="39">
        <v>1400</v>
      </c>
      <c r="E65" s="15">
        <v>3237</v>
      </c>
      <c r="F65" s="15" t="s">
        <v>77</v>
      </c>
    </row>
    <row r="66" spans="1:6" x14ac:dyDescent="0.25">
      <c r="A66" s="24" t="s">
        <v>116</v>
      </c>
      <c r="B66" s="15" t="s">
        <v>16</v>
      </c>
      <c r="C66" s="19" t="s">
        <v>16</v>
      </c>
      <c r="D66" s="39">
        <v>601.42999999999995</v>
      </c>
      <c r="E66" s="63">
        <v>32370</v>
      </c>
      <c r="F66" s="15" t="s">
        <v>163</v>
      </c>
    </row>
    <row r="67" spans="1:6" x14ac:dyDescent="0.25">
      <c r="A67" s="24" t="s">
        <v>117</v>
      </c>
      <c r="B67" s="15" t="s">
        <v>16</v>
      </c>
      <c r="C67" s="19" t="s">
        <v>16</v>
      </c>
      <c r="D67" s="39">
        <v>591.4</v>
      </c>
      <c r="E67" s="63">
        <v>32370</v>
      </c>
      <c r="F67" s="15" t="s">
        <v>163</v>
      </c>
    </row>
    <row r="68" spans="1:6" x14ac:dyDescent="0.25">
      <c r="A68" s="24" t="s">
        <v>118</v>
      </c>
      <c r="B68" s="15" t="s">
        <v>16</v>
      </c>
      <c r="C68" s="19" t="s">
        <v>16</v>
      </c>
      <c r="D68" s="39">
        <v>598.03</v>
      </c>
      <c r="E68" s="63">
        <v>32370</v>
      </c>
      <c r="F68" s="15" t="s">
        <v>163</v>
      </c>
    </row>
    <row r="69" spans="1:6" x14ac:dyDescent="0.25">
      <c r="A69" s="24" t="s">
        <v>119</v>
      </c>
      <c r="B69" s="15" t="s">
        <v>16</v>
      </c>
      <c r="C69" s="19" t="s">
        <v>16</v>
      </c>
      <c r="D69" s="39">
        <v>331.42</v>
      </c>
      <c r="E69" s="63">
        <v>32370</v>
      </c>
      <c r="F69" s="15" t="s">
        <v>163</v>
      </c>
    </row>
    <row r="70" spans="1:6" x14ac:dyDescent="0.25">
      <c r="A70" s="24" t="s">
        <v>120</v>
      </c>
      <c r="B70" s="15" t="s">
        <v>16</v>
      </c>
      <c r="C70" s="19" t="s">
        <v>16</v>
      </c>
      <c r="D70" s="39">
        <v>1854.51</v>
      </c>
      <c r="E70" s="63">
        <v>32370</v>
      </c>
      <c r="F70" s="15" t="s">
        <v>163</v>
      </c>
    </row>
    <row r="71" spans="1:6" x14ac:dyDescent="0.25">
      <c r="A71" s="24" t="s">
        <v>121</v>
      </c>
      <c r="B71" s="15" t="s">
        <v>16</v>
      </c>
      <c r="C71" s="19" t="s">
        <v>16</v>
      </c>
      <c r="D71" s="39">
        <v>1589.58</v>
      </c>
      <c r="E71" s="63">
        <v>32370</v>
      </c>
      <c r="F71" s="15" t="s">
        <v>163</v>
      </c>
    </row>
    <row r="72" spans="1:6" x14ac:dyDescent="0.25">
      <c r="A72" s="24" t="s">
        <v>122</v>
      </c>
      <c r="B72" s="15" t="s">
        <v>16</v>
      </c>
      <c r="C72" s="19" t="s">
        <v>16</v>
      </c>
      <c r="D72" s="39">
        <v>1077.67</v>
      </c>
      <c r="E72" s="63">
        <v>32370</v>
      </c>
      <c r="F72" s="15" t="s">
        <v>163</v>
      </c>
    </row>
    <row r="73" spans="1:6" x14ac:dyDescent="0.25">
      <c r="A73" s="24" t="s">
        <v>124</v>
      </c>
      <c r="B73" s="15" t="s">
        <v>16</v>
      </c>
      <c r="C73" s="19" t="s">
        <v>16</v>
      </c>
      <c r="D73" s="39">
        <v>1885.91</v>
      </c>
      <c r="E73" s="63">
        <v>32370</v>
      </c>
      <c r="F73" s="15" t="s">
        <v>163</v>
      </c>
    </row>
    <row r="74" spans="1:6" x14ac:dyDescent="0.25">
      <c r="A74" s="24" t="s">
        <v>125</v>
      </c>
      <c r="B74" s="15" t="s">
        <v>16</v>
      </c>
      <c r="C74" s="19" t="s">
        <v>16</v>
      </c>
      <c r="D74" s="39">
        <v>1616.49</v>
      </c>
      <c r="E74" s="63">
        <v>32370</v>
      </c>
      <c r="F74" s="15" t="s">
        <v>163</v>
      </c>
    </row>
    <row r="75" spans="1:6" x14ac:dyDescent="0.25">
      <c r="A75" s="24" t="s">
        <v>126</v>
      </c>
      <c r="B75" s="15" t="s">
        <v>16</v>
      </c>
      <c r="C75" s="19" t="s">
        <v>16</v>
      </c>
      <c r="D75" s="39">
        <v>1570.9</v>
      </c>
      <c r="E75" s="63">
        <v>32370</v>
      </c>
      <c r="F75" s="15" t="s">
        <v>163</v>
      </c>
    </row>
    <row r="76" spans="1:6" x14ac:dyDescent="0.25">
      <c r="A76" s="24" t="s">
        <v>127</v>
      </c>
      <c r="B76" s="15" t="s">
        <v>16</v>
      </c>
      <c r="C76" s="19" t="s">
        <v>16</v>
      </c>
      <c r="D76" s="39">
        <f>2393.86+100+429.86</f>
        <v>2923.7200000000003</v>
      </c>
      <c r="E76" s="63">
        <v>32370</v>
      </c>
      <c r="F76" s="15" t="s">
        <v>163</v>
      </c>
    </row>
    <row r="77" spans="1:6" x14ac:dyDescent="0.25">
      <c r="A77" s="24" t="s">
        <v>128</v>
      </c>
      <c r="B77" s="15" t="s">
        <v>16</v>
      </c>
      <c r="C77" s="19" t="s">
        <v>16</v>
      </c>
      <c r="D77" s="39">
        <v>628.35</v>
      </c>
      <c r="E77" s="63">
        <v>32370</v>
      </c>
      <c r="F77" s="15" t="s">
        <v>163</v>
      </c>
    </row>
    <row r="78" spans="1:6" x14ac:dyDescent="0.25">
      <c r="A78" s="24" t="s">
        <v>130</v>
      </c>
      <c r="B78" s="15" t="s">
        <v>16</v>
      </c>
      <c r="C78" s="19" t="s">
        <v>16</v>
      </c>
      <c r="D78" s="39">
        <v>264.94</v>
      </c>
      <c r="E78" s="63">
        <v>32370</v>
      </c>
      <c r="F78" s="15" t="s">
        <v>163</v>
      </c>
    </row>
    <row r="79" spans="1:6" x14ac:dyDescent="0.25">
      <c r="A79" s="24" t="s">
        <v>129</v>
      </c>
      <c r="B79" s="15" t="s">
        <v>16</v>
      </c>
      <c r="C79" s="19" t="s">
        <v>16</v>
      </c>
      <c r="D79" s="39">
        <f>796.83+893.29</f>
        <v>1690.12</v>
      </c>
      <c r="E79" s="63">
        <v>32370</v>
      </c>
      <c r="F79" s="15" t="s">
        <v>163</v>
      </c>
    </row>
    <row r="80" spans="1:6" x14ac:dyDescent="0.25">
      <c r="A80" s="24" t="s">
        <v>155</v>
      </c>
      <c r="B80" s="15" t="s">
        <v>16</v>
      </c>
      <c r="C80" s="19" t="s">
        <v>16</v>
      </c>
      <c r="D80" s="39">
        <v>245.23</v>
      </c>
      <c r="E80" s="63">
        <v>32370</v>
      </c>
      <c r="F80" s="15" t="s">
        <v>163</v>
      </c>
    </row>
    <row r="81" spans="1:6" x14ac:dyDescent="0.25">
      <c r="A81" s="24" t="s">
        <v>156</v>
      </c>
      <c r="B81" s="15" t="s">
        <v>16</v>
      </c>
      <c r="C81" s="19" t="s">
        <v>16</v>
      </c>
      <c r="D81" s="39">
        <v>1434.53</v>
      </c>
      <c r="E81" s="63">
        <v>32370</v>
      </c>
      <c r="F81" s="15" t="s">
        <v>163</v>
      </c>
    </row>
    <row r="82" spans="1:6" x14ac:dyDescent="0.25">
      <c r="A82" s="24" t="s">
        <v>157</v>
      </c>
      <c r="B82" s="15" t="s">
        <v>16</v>
      </c>
      <c r="C82" s="19" t="s">
        <v>16</v>
      </c>
      <c r="D82" s="39">
        <v>139.32</v>
      </c>
      <c r="E82" s="63">
        <v>32370</v>
      </c>
      <c r="F82" s="15" t="s">
        <v>163</v>
      </c>
    </row>
    <row r="83" spans="1:6" x14ac:dyDescent="0.25">
      <c r="A83" s="24" t="s">
        <v>158</v>
      </c>
      <c r="B83" s="15" t="s">
        <v>16</v>
      </c>
      <c r="C83" s="19" t="s">
        <v>16</v>
      </c>
      <c r="D83" s="39">
        <v>1237.76</v>
      </c>
      <c r="E83" s="63">
        <v>32370</v>
      </c>
      <c r="F83" s="15" t="s">
        <v>163</v>
      </c>
    </row>
    <row r="84" spans="1:6" x14ac:dyDescent="0.25">
      <c r="A84" s="24" t="s">
        <v>159</v>
      </c>
      <c r="B84" s="15" t="s">
        <v>16</v>
      </c>
      <c r="C84" s="19" t="s">
        <v>16</v>
      </c>
      <c r="D84" s="39">
        <v>306.27</v>
      </c>
      <c r="E84" s="63">
        <v>32370</v>
      </c>
      <c r="F84" s="15" t="s">
        <v>163</v>
      </c>
    </row>
    <row r="85" spans="1:6" x14ac:dyDescent="0.25">
      <c r="A85" s="24" t="s">
        <v>160</v>
      </c>
      <c r="B85" s="15" t="s">
        <v>16</v>
      </c>
      <c r="C85" s="19" t="s">
        <v>16</v>
      </c>
      <c r="D85" s="39">
        <v>852.79</v>
      </c>
      <c r="E85" s="63">
        <v>32370</v>
      </c>
      <c r="F85" s="15" t="s">
        <v>163</v>
      </c>
    </row>
    <row r="86" spans="1:6" x14ac:dyDescent="0.25">
      <c r="A86" s="24" t="s">
        <v>161</v>
      </c>
      <c r="B86" s="15" t="s">
        <v>16</v>
      </c>
      <c r="C86" s="19" t="s">
        <v>16</v>
      </c>
      <c r="D86" s="39">
        <v>1114.56</v>
      </c>
      <c r="E86" s="63">
        <v>32370</v>
      </c>
      <c r="F86" s="15" t="s">
        <v>163</v>
      </c>
    </row>
    <row r="87" spans="1:6" x14ac:dyDescent="0.25">
      <c r="A87" s="24" t="s">
        <v>162</v>
      </c>
      <c r="B87" s="15" t="s">
        <v>16</v>
      </c>
      <c r="C87" s="19" t="s">
        <v>16</v>
      </c>
      <c r="D87" s="39">
        <v>530.87</v>
      </c>
      <c r="E87" s="63">
        <v>32370</v>
      </c>
      <c r="F87" s="15" t="s">
        <v>163</v>
      </c>
    </row>
    <row r="88" spans="1:6" x14ac:dyDescent="0.25">
      <c r="A88" s="70" t="s">
        <v>80</v>
      </c>
      <c r="B88" s="71"/>
      <c r="C88" s="71"/>
      <c r="D88" s="26">
        <f>SUM(D62:D87)</f>
        <v>29069.239999999994</v>
      </c>
      <c r="E88" s="29"/>
      <c r="F88" s="29"/>
    </row>
    <row r="89" spans="1:6" x14ac:dyDescent="0.25">
      <c r="A89" s="15" t="s">
        <v>147</v>
      </c>
      <c r="B89" s="52">
        <v>82888704837</v>
      </c>
      <c r="C89" s="61" t="s">
        <v>21</v>
      </c>
      <c r="D89" s="14">
        <v>104.54</v>
      </c>
      <c r="E89" s="15">
        <v>3238</v>
      </c>
      <c r="F89" s="15" t="s">
        <v>81</v>
      </c>
    </row>
    <row r="90" spans="1:6" x14ac:dyDescent="0.25">
      <c r="A90" s="70" t="s">
        <v>82</v>
      </c>
      <c r="B90" s="71"/>
      <c r="C90" s="71"/>
      <c r="D90" s="26">
        <f>D89</f>
        <v>104.54</v>
      </c>
      <c r="E90" s="29"/>
      <c r="F90" s="29"/>
    </row>
    <row r="91" spans="1:6" x14ac:dyDescent="0.25">
      <c r="A91" s="15" t="s">
        <v>83</v>
      </c>
      <c r="B91" s="12" t="s">
        <v>16</v>
      </c>
      <c r="C91" s="19" t="s">
        <v>16</v>
      </c>
      <c r="D91" s="39">
        <v>833.13</v>
      </c>
      <c r="E91" s="15">
        <v>3239</v>
      </c>
      <c r="F91" s="15" t="s">
        <v>84</v>
      </c>
    </row>
    <row r="92" spans="1:6" x14ac:dyDescent="0.25">
      <c r="A92" s="15" t="s">
        <v>20</v>
      </c>
      <c r="B92" s="45" t="s">
        <v>164</v>
      </c>
      <c r="C92" s="60" t="s">
        <v>21</v>
      </c>
      <c r="D92" s="39">
        <v>40.03</v>
      </c>
      <c r="E92" s="15">
        <v>3239</v>
      </c>
      <c r="F92" s="15" t="s">
        <v>84</v>
      </c>
    </row>
    <row r="93" spans="1:6" x14ac:dyDescent="0.25">
      <c r="A93" s="15" t="s">
        <v>148</v>
      </c>
      <c r="B93" s="15" t="s">
        <v>16</v>
      </c>
      <c r="C93" s="19" t="s">
        <v>16</v>
      </c>
      <c r="D93" s="39">
        <v>287.5</v>
      </c>
      <c r="E93" s="15">
        <v>3239</v>
      </c>
      <c r="F93" s="15" t="s">
        <v>84</v>
      </c>
    </row>
    <row r="94" spans="1:6" x14ac:dyDescent="0.25">
      <c r="A94" s="15" t="s">
        <v>85</v>
      </c>
      <c r="B94" s="53">
        <v>88174299920</v>
      </c>
      <c r="C94" s="60" t="s">
        <v>21</v>
      </c>
      <c r="D94" s="40">
        <v>925</v>
      </c>
      <c r="E94" s="15">
        <v>3239</v>
      </c>
      <c r="F94" s="15" t="s">
        <v>84</v>
      </c>
    </row>
    <row r="95" spans="1:6" x14ac:dyDescent="0.25">
      <c r="A95" s="43" t="s">
        <v>149</v>
      </c>
      <c r="B95" s="12" t="s">
        <v>16</v>
      </c>
      <c r="C95" s="19" t="s">
        <v>16</v>
      </c>
      <c r="D95" s="39">
        <v>16.239999999999998</v>
      </c>
      <c r="E95" s="15">
        <v>3239</v>
      </c>
      <c r="F95" s="15" t="s">
        <v>84</v>
      </c>
    </row>
    <row r="96" spans="1:6" x14ac:dyDescent="0.25">
      <c r="A96" s="65" t="s">
        <v>150</v>
      </c>
      <c r="B96" s="44" t="s">
        <v>151</v>
      </c>
      <c r="C96" s="66" t="s">
        <v>86</v>
      </c>
      <c r="D96" s="67">
        <v>600</v>
      </c>
      <c r="E96" s="65">
        <v>3239</v>
      </c>
      <c r="F96" s="65" t="s">
        <v>87</v>
      </c>
    </row>
    <row r="97" spans="1:6" x14ac:dyDescent="0.25">
      <c r="A97" s="15" t="s">
        <v>88</v>
      </c>
      <c r="B97" s="68">
        <v>61560026399</v>
      </c>
      <c r="C97" s="19" t="s">
        <v>152</v>
      </c>
      <c r="D97" s="40">
        <v>240</v>
      </c>
      <c r="E97" s="15">
        <v>3239</v>
      </c>
      <c r="F97" s="15" t="s">
        <v>89</v>
      </c>
    </row>
    <row r="98" spans="1:6" ht="30" x14ac:dyDescent="0.25">
      <c r="A98" s="41" t="s">
        <v>103</v>
      </c>
      <c r="B98" s="12" t="s">
        <v>16</v>
      </c>
      <c r="C98" s="19" t="s">
        <v>16</v>
      </c>
      <c r="D98" s="40">
        <v>170</v>
      </c>
      <c r="E98" s="15">
        <v>3239</v>
      </c>
      <c r="F98" s="15" t="s">
        <v>89</v>
      </c>
    </row>
    <row r="99" spans="1:6" x14ac:dyDescent="0.25">
      <c r="A99" s="24" t="s">
        <v>90</v>
      </c>
      <c r="B99" s="54">
        <v>44590047047</v>
      </c>
      <c r="C99" s="28" t="s">
        <v>10</v>
      </c>
      <c r="D99" s="31">
        <v>739.5</v>
      </c>
      <c r="E99" s="24">
        <v>3239</v>
      </c>
      <c r="F99" s="32" t="s">
        <v>77</v>
      </c>
    </row>
    <row r="100" spans="1:6" x14ac:dyDescent="0.25">
      <c r="A100" s="70" t="s">
        <v>91</v>
      </c>
      <c r="B100" s="71"/>
      <c r="C100" s="71"/>
      <c r="D100" s="26">
        <f>SUM(D91:D99)</f>
        <v>3851.3999999999996</v>
      </c>
      <c r="E100" s="70"/>
      <c r="F100" s="73"/>
    </row>
    <row r="101" spans="1:6" x14ac:dyDescent="0.25">
      <c r="A101" s="74" t="s">
        <v>92</v>
      </c>
      <c r="B101" s="74"/>
      <c r="C101" s="74"/>
      <c r="D101" s="33">
        <f>D100+D90+D88+D59+D51+D43+D40+D37+D61</f>
        <v>43158.849999999984</v>
      </c>
      <c r="E101" s="75"/>
      <c r="F101" s="76"/>
    </row>
    <row r="102" spans="1:6" x14ac:dyDescent="0.25">
      <c r="A102" s="15" t="s">
        <v>93</v>
      </c>
      <c r="B102" s="12" t="s">
        <v>16</v>
      </c>
      <c r="C102" s="19" t="s">
        <v>16</v>
      </c>
      <c r="D102" s="34">
        <v>166</v>
      </c>
      <c r="E102" s="15">
        <v>3234</v>
      </c>
      <c r="F102" s="15" t="s">
        <v>94</v>
      </c>
    </row>
    <row r="103" spans="1:6" x14ac:dyDescent="0.25">
      <c r="A103" s="15" t="s">
        <v>25</v>
      </c>
      <c r="B103" s="12" t="s">
        <v>16</v>
      </c>
      <c r="C103" s="19" t="s">
        <v>16</v>
      </c>
      <c r="D103" s="34">
        <v>816.88</v>
      </c>
      <c r="E103" s="15">
        <v>3234</v>
      </c>
      <c r="F103" s="15" t="s">
        <v>94</v>
      </c>
    </row>
    <row r="104" spans="1:6" x14ac:dyDescent="0.25">
      <c r="A104" s="69" t="s">
        <v>95</v>
      </c>
      <c r="B104" s="69"/>
      <c r="C104" s="69"/>
      <c r="D104" s="35">
        <f>SUM(D102:D103)</f>
        <v>982.88</v>
      </c>
      <c r="E104" s="69"/>
      <c r="F104" s="69"/>
    </row>
    <row r="105" spans="1:6" x14ac:dyDescent="0.25">
      <c r="A105" s="15" t="s">
        <v>96</v>
      </c>
      <c r="B105" s="44">
        <v>94989605030</v>
      </c>
      <c r="C105" s="19" t="s">
        <v>10</v>
      </c>
      <c r="D105" s="34">
        <v>206.46</v>
      </c>
      <c r="E105" s="15">
        <v>3299</v>
      </c>
      <c r="F105" s="15" t="s">
        <v>97</v>
      </c>
    </row>
    <row r="106" spans="1:6" x14ac:dyDescent="0.25">
      <c r="A106" s="15" t="s">
        <v>98</v>
      </c>
      <c r="B106" s="55">
        <v>74476770642</v>
      </c>
      <c r="C106" s="19" t="s">
        <v>21</v>
      </c>
      <c r="D106" s="34">
        <v>150</v>
      </c>
      <c r="E106" s="15">
        <v>3299</v>
      </c>
      <c r="F106" s="15" t="s">
        <v>97</v>
      </c>
    </row>
    <row r="107" spans="1:6" x14ac:dyDescent="0.25">
      <c r="A107" s="15" t="s">
        <v>153</v>
      </c>
      <c r="B107" s="12" t="s">
        <v>16</v>
      </c>
      <c r="C107" s="19" t="s">
        <v>16</v>
      </c>
      <c r="D107" s="34">
        <v>1000</v>
      </c>
      <c r="E107" s="15">
        <v>3299</v>
      </c>
      <c r="F107" s="15" t="s">
        <v>97</v>
      </c>
    </row>
    <row r="108" spans="1:6" x14ac:dyDescent="0.25">
      <c r="A108" s="69" t="s">
        <v>99</v>
      </c>
      <c r="B108" s="69"/>
      <c r="C108" s="69"/>
      <c r="D108" s="35">
        <f>SUM(D105:D107)</f>
        <v>1356.46</v>
      </c>
      <c r="E108" s="69"/>
      <c r="F108" s="69"/>
    </row>
    <row r="109" spans="1:6" x14ac:dyDescent="0.25">
      <c r="A109" s="15" t="s">
        <v>100</v>
      </c>
      <c r="B109" s="49">
        <v>52508873833</v>
      </c>
      <c r="C109" s="19" t="s">
        <v>21</v>
      </c>
      <c r="D109" s="34">
        <v>195.54</v>
      </c>
      <c r="E109" s="15">
        <v>3431</v>
      </c>
      <c r="F109" s="15" t="s">
        <v>136</v>
      </c>
    </row>
    <row r="110" spans="1:6" x14ac:dyDescent="0.25">
      <c r="A110" s="70" t="s">
        <v>101</v>
      </c>
      <c r="B110" s="71"/>
      <c r="C110" s="71"/>
      <c r="D110" s="26">
        <f>D109</f>
        <v>195.54</v>
      </c>
      <c r="E110" s="70"/>
      <c r="F110" s="73"/>
    </row>
    <row r="111" spans="1:6" x14ac:dyDescent="0.25">
      <c r="A111" s="78" t="s">
        <v>17</v>
      </c>
      <c r="B111" s="79"/>
      <c r="C111" s="80"/>
      <c r="D111" s="36">
        <f>D101+D104+D108+D110+D32+D14</f>
        <v>52842.679999999978</v>
      </c>
      <c r="E111" s="37"/>
      <c r="F111" s="37"/>
    </row>
    <row r="114" spans="3:7" ht="14.25" customHeight="1" x14ac:dyDescent="0.25">
      <c r="D114" s="38">
        <f>6592.15+199.09+234672.87</f>
        <v>241464.11</v>
      </c>
      <c r="E114">
        <v>3111</v>
      </c>
      <c r="F114" t="s">
        <v>133</v>
      </c>
      <c r="G114" t="s">
        <v>104</v>
      </c>
    </row>
    <row r="115" spans="3:7" ht="14.25" customHeight="1" x14ac:dyDescent="0.25">
      <c r="D115">
        <f>673+441.44+1490.48+1569.73</f>
        <v>4174.6499999999996</v>
      </c>
      <c r="E115">
        <v>3121</v>
      </c>
      <c r="F115" t="s">
        <v>108</v>
      </c>
    </row>
    <row r="116" spans="3:7" ht="14.25" customHeight="1" x14ac:dyDescent="0.25">
      <c r="D116">
        <f>38721.02+1040.74+81.37</f>
        <v>39843.129999999997</v>
      </c>
      <c r="E116">
        <v>3132</v>
      </c>
      <c r="F116" t="s">
        <v>154</v>
      </c>
    </row>
    <row r="117" spans="3:7" ht="14.25" customHeight="1" x14ac:dyDescent="0.25">
      <c r="D117">
        <v>1078.6199999999999</v>
      </c>
      <c r="E117">
        <v>3211</v>
      </c>
      <c r="F117" t="s">
        <v>132</v>
      </c>
    </row>
    <row r="118" spans="3:7" x14ac:dyDescent="0.25">
      <c r="D118">
        <v>4416.1000000000004</v>
      </c>
      <c r="E118">
        <v>3212</v>
      </c>
      <c r="F118" t="s">
        <v>105</v>
      </c>
    </row>
    <row r="119" spans="3:7" x14ac:dyDescent="0.25">
      <c r="D119">
        <v>900</v>
      </c>
      <c r="E119">
        <v>3235</v>
      </c>
      <c r="F119" t="s">
        <v>134</v>
      </c>
    </row>
    <row r="120" spans="3:7" x14ac:dyDescent="0.25">
      <c r="D120">
        <v>1854.51</v>
      </c>
      <c r="E120">
        <v>3237</v>
      </c>
      <c r="F120" t="s">
        <v>123</v>
      </c>
    </row>
    <row r="121" spans="3:7" x14ac:dyDescent="0.25">
      <c r="D121">
        <v>17.489999999999998</v>
      </c>
      <c r="E121">
        <v>3239</v>
      </c>
      <c r="F121" t="s">
        <v>113</v>
      </c>
    </row>
    <row r="122" spans="3:7" x14ac:dyDescent="0.25">
      <c r="D122">
        <f>1624.93+135.61</f>
        <v>1760.54</v>
      </c>
      <c r="E122">
        <v>3241</v>
      </c>
      <c r="F122" t="s">
        <v>131</v>
      </c>
    </row>
    <row r="123" spans="3:7" x14ac:dyDescent="0.25">
      <c r="D123" s="38">
        <f>600+600</f>
        <v>1200</v>
      </c>
      <c r="E123">
        <v>3721</v>
      </c>
      <c r="F123" t="s">
        <v>102</v>
      </c>
    </row>
    <row r="124" spans="3:7" x14ac:dyDescent="0.25">
      <c r="C124" s="57" t="s">
        <v>17</v>
      </c>
      <c r="D124" s="64">
        <f>SUM(D114:D123)</f>
        <v>296709.14999999991</v>
      </c>
    </row>
    <row r="127" spans="3:7" x14ac:dyDescent="0.25">
      <c r="D127" s="38">
        <f>D111+D124</f>
        <v>349551.8299999999</v>
      </c>
    </row>
  </sheetData>
  <mergeCells count="32">
    <mergeCell ref="A108:C108"/>
    <mergeCell ref="E108:F108"/>
    <mergeCell ref="A110:C110"/>
    <mergeCell ref="E110:F110"/>
    <mergeCell ref="A111:C111"/>
    <mergeCell ref="A1:F2"/>
    <mergeCell ref="A90:C90"/>
    <mergeCell ref="A100:C100"/>
    <mergeCell ref="E100:F100"/>
    <mergeCell ref="A101:C101"/>
    <mergeCell ref="E101:F101"/>
    <mergeCell ref="A31:C31"/>
    <mergeCell ref="E31:F31"/>
    <mergeCell ref="A32:C32"/>
    <mergeCell ref="A37:C37"/>
    <mergeCell ref="E37:F37"/>
    <mergeCell ref="A40:C40"/>
    <mergeCell ref="E40:F40"/>
    <mergeCell ref="A14:C14"/>
    <mergeCell ref="E14:F14"/>
    <mergeCell ref="A26:C26"/>
    <mergeCell ref="E26:F26"/>
    <mergeCell ref="A28:C28"/>
    <mergeCell ref="E28:F28"/>
    <mergeCell ref="A104:C104"/>
    <mergeCell ref="E104:F104"/>
    <mergeCell ref="A43:C43"/>
    <mergeCell ref="E43:F43"/>
    <mergeCell ref="A51:C51"/>
    <mergeCell ref="A59:C59"/>
    <mergeCell ref="A61:C61"/>
    <mergeCell ref="A88:C88"/>
  </mergeCells>
  <pageMargins left="0.7" right="0.7" top="0.75" bottom="0.75" header="0.3" footer="0.3"/>
  <pageSetup paperSize="9" orientation="portrait" r:id="rId1"/>
  <ignoredErrors>
    <ignoredError sqref="B17 B19:B20 B4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Asja</cp:lastModifiedBy>
  <dcterms:created xsi:type="dcterms:W3CDTF">2024-06-19T08:54:08Z</dcterms:created>
  <dcterms:modified xsi:type="dcterms:W3CDTF">2024-06-20T12:28:36Z</dcterms:modified>
</cp:coreProperties>
</file>